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УМЦ" sheetId="1" r:id="rId1"/>
    <sheet name="Раздел2" sheetId="2" r:id="rId2"/>
    <sheet name="Прилож 1 МЗ" sheetId="3" r:id="rId3"/>
    <sheet name="Прилож 2 ИЦ" sheetId="4" r:id="rId4"/>
    <sheet name="Прилож 3 ПДД" sheetId="5" r:id="rId5"/>
  </sheets>
  <externalReferences>
    <externalReference r:id="rId8"/>
    <externalReference r:id="rId9"/>
    <externalReference r:id="rId10"/>
    <externalReference r:id="rId11"/>
  </externalReferences>
  <definedNames>
    <definedName name="А205" localSheetId="3">#REF!</definedName>
    <definedName name="А205" localSheetId="4">#REF!</definedName>
    <definedName name="А205">#REF!</definedName>
    <definedName name="АААААААА" localSheetId="3">#REF!</definedName>
    <definedName name="АААААААА" localSheetId="4">#REF!</definedName>
    <definedName name="АААААААА">#REF!</definedName>
    <definedName name="БУХ" localSheetId="3">'[4]табл 4'!#REF!</definedName>
    <definedName name="БУХ" localSheetId="4">'[2]табл 4'!#REF!</definedName>
    <definedName name="БУХ">'[2]табл 4'!#REF!</definedName>
    <definedName name="ДАТА">'[2]Раздел1'!$H$18</definedName>
    <definedName name="жжж" localSheetId="3">#REF!</definedName>
    <definedName name="жжж" localSheetId="4">#REF!</definedName>
    <definedName name="жжж">#REF!</definedName>
    <definedName name="_xlnm.Print_Titles" localSheetId="1">'Раздел2'!$3:$8</definedName>
    <definedName name="_xlnm.Print_Titles" localSheetId="0">'УМЦ'!$24:$30</definedName>
    <definedName name="ИМЯ_УСЛУГА">#REF!</definedName>
    <definedName name="ИСПОЛ" localSheetId="3">'[4]табл 4'!#REF!</definedName>
    <definedName name="ИСПОЛ" localSheetId="4">'[2]табл 4'!#REF!</definedName>
    <definedName name="ИСПОЛ">'[2]табл 4'!#REF!</definedName>
    <definedName name="ЛИНИЯ_УСЛУГА">#REF!</definedName>
    <definedName name="_xlnm.Print_Area" localSheetId="2">'Прилож 1 МЗ'!$A$1:$L$45</definedName>
    <definedName name="_xlnm.Print_Area" localSheetId="3">'Прилож 2 ИЦ'!$A$1:$G$32</definedName>
    <definedName name="_xlnm.Print_Area" localSheetId="4">'Прилож 3 ПДД'!$A$1:$L$57</definedName>
    <definedName name="_xlnm.Print_Area" localSheetId="1">'Раздел2'!$A$1:$CV$77</definedName>
    <definedName name="_xlnm.Print_Area" localSheetId="0">'УМЦ'!$A$1:$CU$156</definedName>
    <definedName name="п" localSheetId="3">#REF!</definedName>
    <definedName name="п" localSheetId="4">#REF!</definedName>
    <definedName name="п">#REF!</definedName>
    <definedName name="С2004" localSheetId="2">'[3]Табл 1'!#REF!</definedName>
    <definedName name="С2004" localSheetId="3">'[3]Табл 1'!#REF!</definedName>
    <definedName name="С2004" localSheetId="4">'[3]Табл 1'!#REF!</definedName>
    <definedName name="С2004">'[2]Табл 1'!#REF!</definedName>
    <definedName name="С2005" localSheetId="2">'[3]Табл 1'!#REF!</definedName>
    <definedName name="С2005" localSheetId="3">'[3]Табл 1'!#REF!</definedName>
    <definedName name="С2005" localSheetId="4">'[3]Табл 1'!#REF!</definedName>
    <definedName name="С2005">'[2]Табл 1'!#REF!</definedName>
    <definedName name="С2006" localSheetId="2">'[3]Табл 1'!#REF!</definedName>
    <definedName name="С2006" localSheetId="3">'[3]Табл 1'!#REF!</definedName>
    <definedName name="С2006" localSheetId="4">'[3]Табл 1'!#REF!</definedName>
    <definedName name="С2006">'[2]Табл 1'!#REF!</definedName>
    <definedName name="С2007" localSheetId="2">'[3]Табл 1'!#REF!</definedName>
    <definedName name="С2007" localSheetId="3">'[3]Табл 1'!#REF!</definedName>
    <definedName name="С2007" localSheetId="4">'[3]Табл 1'!#REF!</definedName>
    <definedName name="С2007">'[2]Табл 1'!#REF!</definedName>
    <definedName name="С20071" localSheetId="3">#REF!</definedName>
    <definedName name="С20071" localSheetId="4">#REF!</definedName>
    <definedName name="С20071">#REF!</definedName>
    <definedName name="С2008" localSheetId="2">'[3]Табл 1'!#REF!</definedName>
    <definedName name="С2008" localSheetId="3">'[3]Табл 1'!#REF!</definedName>
    <definedName name="С2008" localSheetId="4">'[3]Табл 1'!#REF!</definedName>
    <definedName name="С2008">'[2]Табл 1'!#REF!</definedName>
    <definedName name="С2009" localSheetId="2">'[3]Табл 1'!#REF!</definedName>
    <definedName name="С2009" localSheetId="3">'[3]Табл 1'!#REF!</definedName>
    <definedName name="С2009" localSheetId="4">'[3]Табл 1'!#REF!</definedName>
    <definedName name="С2009">'[2]Табл 1'!#REF!</definedName>
    <definedName name="С2016" localSheetId="2">'[3]Табл 1'!#REF!</definedName>
    <definedName name="С2016" localSheetId="3">'[3]Табл 1'!#REF!</definedName>
    <definedName name="С2016" localSheetId="4">'[3]Табл 1'!#REF!</definedName>
    <definedName name="С2016">'[2]Табл 1'!#REF!</definedName>
    <definedName name="С2017" localSheetId="2">'[3]Табл 1'!#REF!</definedName>
    <definedName name="С2017" localSheetId="3">'[3]Табл 1'!#REF!</definedName>
    <definedName name="С2017" localSheetId="4">'[3]Табл 1'!#REF!</definedName>
    <definedName name="С2017">'[2]Табл 1'!#REF!</definedName>
    <definedName name="С2018" localSheetId="2">'[3]Табл 1'!#REF!</definedName>
    <definedName name="С2018" localSheetId="3">'[3]Табл 1'!#REF!</definedName>
    <definedName name="С2018" localSheetId="4">'[3]Табл 1'!#REF!</definedName>
    <definedName name="С2018">'[2]Табл 1'!#REF!</definedName>
    <definedName name="С2019" localSheetId="2">'[3]Табл 1'!#REF!</definedName>
    <definedName name="С2019" localSheetId="3">'[3]Табл 1'!#REF!</definedName>
    <definedName name="С2019" localSheetId="4">'[3]Табл 1'!#REF!</definedName>
    <definedName name="С2019">'[2]Табл 1'!#REF!</definedName>
    <definedName name="С2020" localSheetId="2">'[3]Табл 1'!#REF!</definedName>
    <definedName name="С2020" localSheetId="3">'[3]Табл 1'!#REF!</definedName>
    <definedName name="С2020" localSheetId="4">'[3]Табл 1'!#REF!</definedName>
    <definedName name="С2020">'[2]Табл 1'!#REF!</definedName>
    <definedName name="С2021" localSheetId="2">'[3]Табл 1'!#REF!</definedName>
    <definedName name="С2021" localSheetId="3">'[3]Табл 1'!#REF!</definedName>
    <definedName name="С2021" localSheetId="4">'[3]Табл 1'!#REF!</definedName>
    <definedName name="С2021">'[2]Табл 1'!#REF!</definedName>
    <definedName name="С2022" localSheetId="2">'[3]Табл 1'!#REF!</definedName>
    <definedName name="С2022" localSheetId="3">'[3]Табл 1'!#REF!</definedName>
    <definedName name="С2022" localSheetId="4">'[3]Табл 1'!#REF!</definedName>
    <definedName name="С2022">'[2]Табл 1'!#REF!</definedName>
    <definedName name="С2023" localSheetId="2">'[3]Табл 1'!#REF!</definedName>
    <definedName name="С2023" localSheetId="3">'[3]Табл 1'!#REF!</definedName>
    <definedName name="С2023" localSheetId="4">'[3]Табл 1'!#REF!</definedName>
    <definedName name="С2023">'[2]Табл 1'!#REF!</definedName>
    <definedName name="С2024" localSheetId="2">'[3]Табл 1'!#REF!</definedName>
    <definedName name="С2024" localSheetId="3">'[3]Табл 1'!#REF!</definedName>
    <definedName name="С2024" localSheetId="4">'[3]Табл 1'!#REF!</definedName>
    <definedName name="С2024">'[2]Табл 1'!#REF!</definedName>
    <definedName name="С2025" localSheetId="2">'[3]Табл 1'!#REF!</definedName>
    <definedName name="С2025" localSheetId="3">'[3]Табл 1'!#REF!</definedName>
    <definedName name="С2025" localSheetId="4">'[3]Табл 1'!#REF!</definedName>
    <definedName name="С2025">'[2]Табл 1'!#REF!</definedName>
    <definedName name="С2026" localSheetId="2">'[3]Табл 1'!#REF!</definedName>
    <definedName name="С2026" localSheetId="3">'[3]Табл 1'!#REF!</definedName>
    <definedName name="С2026" localSheetId="4">'[3]Табл 1'!#REF!</definedName>
    <definedName name="С2026">'[2]Табл 1'!#REF!</definedName>
    <definedName name="С2027" localSheetId="2">'[3]Табл 1'!#REF!</definedName>
    <definedName name="С2027" localSheetId="3">'[3]Табл 1'!#REF!</definedName>
    <definedName name="С2027" localSheetId="4">'[3]Табл 1'!#REF!</definedName>
    <definedName name="С2027">'[2]Табл 1'!#REF!</definedName>
    <definedName name="С2028" localSheetId="2">'[3]Табл 1'!#REF!</definedName>
    <definedName name="С2028" localSheetId="3">'[3]Табл 1'!#REF!</definedName>
    <definedName name="С2028" localSheetId="4">'[3]Табл 1'!#REF!</definedName>
    <definedName name="С2028">'[2]Табл 1'!#REF!</definedName>
    <definedName name="С2029" localSheetId="2">'[3]Табл 1'!#REF!</definedName>
    <definedName name="С2029" localSheetId="3">'[3]Табл 1'!#REF!</definedName>
    <definedName name="С2029" localSheetId="4">'[3]Табл 1'!#REF!</definedName>
    <definedName name="С2029">'[2]Табл 1'!#REF!</definedName>
    <definedName name="С2030" localSheetId="2">'[3]Табл 1'!#REF!</definedName>
    <definedName name="С2030" localSheetId="3">'[3]Табл 1'!#REF!</definedName>
    <definedName name="С2030" localSheetId="4">'[3]Табл 1'!#REF!</definedName>
    <definedName name="С2030">'[2]Табл 1'!#REF!</definedName>
    <definedName name="С2031" localSheetId="2">'[3]Табл 1'!#REF!</definedName>
    <definedName name="С2031" localSheetId="3">'[3]Табл 1'!#REF!</definedName>
    <definedName name="С2031" localSheetId="4">'[3]Табл 1'!#REF!</definedName>
    <definedName name="С2031">'[2]Табл 1'!#REF!</definedName>
    <definedName name="С2032" localSheetId="2">'[3]Табл 1'!#REF!</definedName>
    <definedName name="С2032" localSheetId="3">'[3]Табл 1'!#REF!</definedName>
    <definedName name="С2032" localSheetId="4">'[3]Табл 1'!#REF!</definedName>
    <definedName name="С2032">'[2]Табл 1'!#REF!</definedName>
    <definedName name="С2033" localSheetId="2">'[3]Табл 1'!#REF!</definedName>
    <definedName name="С2033" localSheetId="3">'[3]Табл 1'!#REF!</definedName>
    <definedName name="С2033" localSheetId="4">'[3]Табл 1'!#REF!</definedName>
    <definedName name="С2033">'[2]Табл 1'!#REF!</definedName>
    <definedName name="С20333" localSheetId="3">#REF!</definedName>
    <definedName name="С20333" localSheetId="4">#REF!</definedName>
    <definedName name="С20333">#REF!</definedName>
    <definedName name="С2037" localSheetId="2">'[3]Табл 1'!#REF!</definedName>
    <definedName name="С2037" localSheetId="3">'[3]Табл 1'!#REF!</definedName>
    <definedName name="С2037" localSheetId="4">'[3]Табл 1'!#REF!</definedName>
    <definedName name="С2037">'[2]Табл 1'!#REF!</definedName>
    <definedName name="С2038" localSheetId="2">'[3]Табл 1'!#REF!</definedName>
    <definedName name="С2038" localSheetId="3">'[3]Табл 1'!#REF!</definedName>
    <definedName name="С2038" localSheetId="4">'[3]Табл 1'!#REF!</definedName>
    <definedName name="С2038">'[2]Табл 1'!#REF!</definedName>
    <definedName name="С2039" localSheetId="2">'[3]Табл 1'!#REF!</definedName>
    <definedName name="С2039" localSheetId="3">'[3]Табл 1'!#REF!</definedName>
    <definedName name="С2039" localSheetId="4">'[3]Табл 1'!#REF!</definedName>
    <definedName name="С2039">'[2]Табл 1'!#REF!</definedName>
    <definedName name="С2040" localSheetId="2">'[3]Табл 1'!#REF!</definedName>
    <definedName name="С2040" localSheetId="3">'[3]Табл 1'!#REF!</definedName>
    <definedName name="С2040" localSheetId="4">'[3]Табл 1'!#REF!</definedName>
    <definedName name="С2040">'[2]Табл 1'!#REF!</definedName>
    <definedName name="С2041" localSheetId="2">'[3]Табл 1'!#REF!</definedName>
    <definedName name="С2041" localSheetId="3">'[3]Табл 1'!#REF!</definedName>
    <definedName name="С2041" localSheetId="4">'[3]Табл 1'!#REF!</definedName>
    <definedName name="С2041">'[2]Табл 1'!#REF!</definedName>
    <definedName name="С2042" localSheetId="2">'[3]Табл 1'!#REF!</definedName>
    <definedName name="С2042" localSheetId="3">'[3]Табл 1'!#REF!</definedName>
    <definedName name="С2042" localSheetId="4">'[3]Табл 1'!#REF!</definedName>
    <definedName name="С2042">'[2]Табл 1'!#REF!</definedName>
    <definedName name="С2043" localSheetId="2">'[3]Табл 1'!#REF!</definedName>
    <definedName name="С2043" localSheetId="3">'[3]Табл 1'!#REF!</definedName>
    <definedName name="С2043" localSheetId="4">'[3]Табл 1'!#REF!</definedName>
    <definedName name="С2043">'[2]Табл 1'!#REF!</definedName>
    <definedName name="С2044" localSheetId="2">'[3]Табл 1'!#REF!</definedName>
    <definedName name="С2044" localSheetId="3">'[3]Табл 1'!#REF!</definedName>
    <definedName name="С2044" localSheetId="4">'[3]Табл 1'!#REF!</definedName>
    <definedName name="С2044">'[2]Табл 1'!#REF!</definedName>
    <definedName name="С2045" localSheetId="2">'[3]Табл 1'!#REF!</definedName>
    <definedName name="С2045" localSheetId="3">'[3]Табл 1'!#REF!</definedName>
    <definedName name="С2045" localSheetId="4">'[3]Табл 1'!#REF!</definedName>
    <definedName name="С2045">'[2]Табл 1'!#REF!</definedName>
    <definedName name="С2046" localSheetId="2">'[3]Табл 1'!#REF!</definedName>
    <definedName name="С2046" localSheetId="3">'[3]Табл 1'!#REF!</definedName>
    <definedName name="С2046" localSheetId="4">'[3]Табл 1'!#REF!</definedName>
    <definedName name="С2046">'[2]Табл 1'!#REF!</definedName>
    <definedName name="С2047" localSheetId="2">'[3]Табл 1'!#REF!</definedName>
    <definedName name="С2047" localSheetId="3">'[3]Табл 1'!#REF!</definedName>
    <definedName name="С2047" localSheetId="4">'[3]Табл 1'!#REF!</definedName>
    <definedName name="С2047">'[2]Табл 1'!#REF!</definedName>
    <definedName name="С2048" localSheetId="2">'[3]Табл 1'!#REF!</definedName>
    <definedName name="С2048" localSheetId="3">'[3]Табл 1'!#REF!</definedName>
    <definedName name="С2048" localSheetId="4">'[3]Табл 1'!#REF!</definedName>
    <definedName name="С2048">'[2]Табл 1'!#REF!</definedName>
    <definedName name="С2049" localSheetId="2">'[3]Табл 1'!#REF!</definedName>
    <definedName name="С2049" localSheetId="3">'[3]Табл 1'!#REF!</definedName>
    <definedName name="С2049" localSheetId="4">'[3]Табл 1'!#REF!</definedName>
    <definedName name="С2049">'[2]Табл 1'!#REF!</definedName>
    <definedName name="С2050" localSheetId="2">'[3]Табл 1'!#REF!</definedName>
    <definedName name="С2050" localSheetId="3">'[3]Табл 1'!#REF!</definedName>
    <definedName name="С2050" localSheetId="4">'[3]Табл 1'!#REF!</definedName>
    <definedName name="С2050">'[2]Табл 1'!#REF!</definedName>
    <definedName name="С2051" localSheetId="2">'[3]Табл 1'!#REF!</definedName>
    <definedName name="С2051" localSheetId="3">'[3]Табл 1'!#REF!</definedName>
    <definedName name="С2051" localSheetId="4">'[3]Табл 1'!#REF!</definedName>
    <definedName name="С2051">'[2]Табл 1'!#REF!</definedName>
    <definedName name="С2052" localSheetId="2">'[3]Табл 1'!#REF!</definedName>
    <definedName name="С2052" localSheetId="3">'[3]Табл 1'!#REF!</definedName>
    <definedName name="С2052" localSheetId="4">'[3]Табл 1'!#REF!</definedName>
    <definedName name="С2052">'[2]Табл 1'!#REF!</definedName>
    <definedName name="С2053" localSheetId="2">'[3]Табл 1'!#REF!</definedName>
    <definedName name="С2053" localSheetId="3">'[3]Табл 1'!#REF!</definedName>
    <definedName name="С2053" localSheetId="4">'[3]Табл 1'!#REF!</definedName>
    <definedName name="С2053">'[2]Табл 1'!#REF!</definedName>
    <definedName name="С2054" localSheetId="2">'[3]Табл 1'!#REF!</definedName>
    <definedName name="С2054" localSheetId="3">'[3]Табл 1'!#REF!</definedName>
    <definedName name="С2054" localSheetId="4">'[3]Табл 1'!#REF!</definedName>
    <definedName name="С2054">'[2]Табл 1'!#REF!</definedName>
    <definedName name="С2055" localSheetId="2">'[3]Табл 1'!#REF!</definedName>
    <definedName name="С2055" localSheetId="3">'[3]Табл 1'!#REF!</definedName>
    <definedName name="С2055" localSheetId="4">'[3]Табл 1'!#REF!</definedName>
    <definedName name="С2055">'[2]Табл 1'!#REF!</definedName>
    <definedName name="С2056" localSheetId="2">'[3]Табл 1'!#REF!</definedName>
    <definedName name="С2056" localSheetId="3">'[3]Табл 1'!#REF!</definedName>
    <definedName name="С2056" localSheetId="4">'[3]Табл 1'!#REF!</definedName>
    <definedName name="С2056">'[2]Табл 1'!#REF!</definedName>
    <definedName name="С2057" localSheetId="2">'[3]Табл 1'!#REF!</definedName>
    <definedName name="С2057" localSheetId="3">'[3]Табл 1'!#REF!</definedName>
    <definedName name="С2057" localSheetId="4">'[3]Табл 1'!#REF!</definedName>
    <definedName name="С2057">'[2]Табл 1'!#REF!</definedName>
    <definedName name="С2058" localSheetId="2">'[3]Табл 1'!#REF!</definedName>
    <definedName name="С2058" localSheetId="3">'[3]Табл 1'!#REF!</definedName>
    <definedName name="С2058" localSheetId="4">'[3]Табл 1'!#REF!</definedName>
    <definedName name="С2058">'[2]Табл 1'!#REF!</definedName>
    <definedName name="С2059" localSheetId="2">'[3]Табл 1'!#REF!</definedName>
    <definedName name="С2059" localSheetId="3">'[3]Табл 1'!#REF!</definedName>
    <definedName name="С2059" localSheetId="4">'[3]Табл 1'!#REF!</definedName>
    <definedName name="С2059">'[2]Табл 1'!#REF!</definedName>
    <definedName name="С2060" localSheetId="2">'[3]Табл 1'!#REF!</definedName>
    <definedName name="С2060" localSheetId="3">'[3]Табл 1'!#REF!</definedName>
    <definedName name="С2060" localSheetId="4">'[3]Табл 1'!#REF!</definedName>
    <definedName name="С2060">'[2]Табл 1'!#REF!</definedName>
    <definedName name="С2061" localSheetId="2">'[3]Табл 1'!#REF!</definedName>
    <definedName name="С2061" localSheetId="3">'[3]Табл 1'!#REF!</definedName>
    <definedName name="С2061" localSheetId="4">'[3]Табл 1'!#REF!</definedName>
    <definedName name="С2061">'[2]Табл 1'!#REF!</definedName>
    <definedName name="С2062" localSheetId="2">'[3]Табл 1'!#REF!</definedName>
    <definedName name="С2062" localSheetId="3">'[3]Табл 1'!#REF!</definedName>
    <definedName name="С2062" localSheetId="4">'[3]Табл 1'!#REF!</definedName>
    <definedName name="С2062">'[2]Табл 1'!#REF!</definedName>
    <definedName name="С2063" localSheetId="2">'[3]Табл 1'!#REF!</definedName>
    <definedName name="С2063" localSheetId="3">'[3]Табл 1'!#REF!</definedName>
    <definedName name="С2063" localSheetId="4">'[3]Табл 1'!#REF!</definedName>
    <definedName name="С2063">'[2]Табл 1'!#REF!</definedName>
    <definedName name="С3001_2" localSheetId="2">'[3]Табл 2'!#REF!</definedName>
    <definedName name="С3001_2" localSheetId="3">'[3]Табл 2'!#REF!</definedName>
    <definedName name="С3001_2" localSheetId="4">'[3]Табл 2'!#REF!</definedName>
    <definedName name="С3001_2">#REF!</definedName>
    <definedName name="С3001_4" localSheetId="2">'[3]Табл 2'!#REF!</definedName>
    <definedName name="С3001_4" localSheetId="3">'[3]Табл 2'!#REF!</definedName>
    <definedName name="С3001_4" localSheetId="4">'[3]Табл 2'!#REF!</definedName>
    <definedName name="С3001_4">#REF!</definedName>
    <definedName name="С3001_5" localSheetId="2">'[3]Табл 2'!#REF!</definedName>
    <definedName name="С3001_5" localSheetId="3">'[3]Табл 2'!#REF!</definedName>
    <definedName name="С3001_5" localSheetId="4">'[3]Табл 2'!#REF!</definedName>
    <definedName name="С3001_5">#REF!</definedName>
    <definedName name="С3002_2">#REF!</definedName>
    <definedName name="С3002_4" localSheetId="2">'[3]Табл 2'!$E$15</definedName>
    <definedName name="С3002_4" localSheetId="3">'[3]Табл 2'!$E$15</definedName>
    <definedName name="С3002_4" localSheetId="4">'[3]Табл 2'!$E$15</definedName>
    <definedName name="С3002_4">#REF!</definedName>
    <definedName name="С3002_5" localSheetId="2">'[3]Табл 2'!$F$15</definedName>
    <definedName name="С3002_5" localSheetId="3">'[3]Табл 2'!$F$15</definedName>
    <definedName name="С3002_5" localSheetId="4">'[3]Табл 2'!$F$15</definedName>
    <definedName name="С3002_5">#REF!</definedName>
    <definedName name="С3013_2">#REF!</definedName>
    <definedName name="С3013_4" localSheetId="2">'[3]Табл 2'!$E$25</definedName>
    <definedName name="С3013_4" localSheetId="3">'[3]Табл 2'!$E$25</definedName>
    <definedName name="С3013_4" localSheetId="4">'[3]Табл 2'!$E$25</definedName>
    <definedName name="С3013_4">#REF!</definedName>
    <definedName name="С3013_5" localSheetId="2">'[3]Табл 2'!$F$25</definedName>
    <definedName name="С3013_5" localSheetId="3">'[3]Табл 2'!$F$25</definedName>
    <definedName name="С3013_5" localSheetId="4">'[3]Табл 2'!$F$25</definedName>
    <definedName name="С3013_5">#REF!</definedName>
    <definedName name="С3014_2" localSheetId="2">'[3]Табл 2'!#REF!</definedName>
    <definedName name="С3014_2" localSheetId="3">'[3]Табл 2'!#REF!</definedName>
    <definedName name="С3014_2" localSheetId="4">'[3]Табл 2'!#REF!</definedName>
    <definedName name="С3014_2">#REF!</definedName>
    <definedName name="С3014_4" localSheetId="2">'[3]Табл 2'!#REF!</definedName>
    <definedName name="С3014_4" localSheetId="3">'[3]Табл 2'!#REF!</definedName>
    <definedName name="С3014_4" localSheetId="4">'[3]Табл 2'!#REF!</definedName>
    <definedName name="С3014_4">#REF!</definedName>
    <definedName name="С3014_5" localSheetId="2">'[3]Табл 2'!#REF!</definedName>
    <definedName name="С3014_5" localSheetId="3">'[3]Табл 2'!#REF!</definedName>
    <definedName name="С3014_5" localSheetId="4">'[3]Табл 2'!#REF!</definedName>
    <definedName name="С3014_5">#REF!</definedName>
    <definedName name="С3015_2" localSheetId="2">'[3]Табл 2'!#REF!</definedName>
    <definedName name="С3015_2" localSheetId="3">'[3]Табл 2'!#REF!</definedName>
    <definedName name="С3015_2" localSheetId="4">'[3]Табл 2'!#REF!</definedName>
    <definedName name="С3015_2">#REF!</definedName>
    <definedName name="С3015_4" localSheetId="2">'[3]Табл 2'!#REF!</definedName>
    <definedName name="С3015_4" localSheetId="3">'[3]Табл 2'!#REF!</definedName>
    <definedName name="С3015_4" localSheetId="4">'[3]Табл 2'!#REF!</definedName>
    <definedName name="С3015_4">#REF!</definedName>
    <definedName name="С3015_5" localSheetId="2">'[3]Табл 2'!#REF!</definedName>
    <definedName name="С3015_5" localSheetId="3">'[3]Табл 2'!#REF!</definedName>
    <definedName name="С3015_5" localSheetId="4">'[3]Табл 2'!#REF!</definedName>
    <definedName name="С3015_5">#REF!</definedName>
    <definedName name="С3016_2">#REF!</definedName>
    <definedName name="С3016_4" localSheetId="2">'[3]Табл 2'!$E$28</definedName>
    <definedName name="С3016_4" localSheetId="3">'[3]Табл 2'!$E$28</definedName>
    <definedName name="С3016_4" localSheetId="4">'[3]Табл 2'!$E$28</definedName>
    <definedName name="С3016_4">#REF!</definedName>
    <definedName name="С3016_5" localSheetId="2">'[3]Табл 2'!$F$28</definedName>
    <definedName name="С3016_5" localSheetId="3">'[3]Табл 2'!$F$28</definedName>
    <definedName name="С3016_5" localSheetId="4">'[3]Табл 2'!$F$28</definedName>
    <definedName name="С3016_5">#REF!</definedName>
    <definedName name="С3017_2">#REF!</definedName>
    <definedName name="С3017_4">#REF!</definedName>
    <definedName name="С3017_5">#REF!</definedName>
    <definedName name="С3018_2">#REF!</definedName>
    <definedName name="С3018_4" localSheetId="2">'[3]Табл 2'!$E$30</definedName>
    <definedName name="С3018_4" localSheetId="3">'[3]Табл 2'!$E$30</definedName>
    <definedName name="С3018_4" localSheetId="4">'[3]Табл 2'!$E$30</definedName>
    <definedName name="С3018_4">#REF!</definedName>
    <definedName name="С3018_5" localSheetId="2">'[3]Табл 2'!$F$30</definedName>
    <definedName name="С3018_5" localSheetId="3">'[3]Табл 2'!$F$30</definedName>
    <definedName name="С3018_5" localSheetId="4">'[3]Табл 2'!$F$30</definedName>
    <definedName name="С3018_5">#REF!</definedName>
    <definedName name="С3019_2">#REF!</definedName>
    <definedName name="С3019_4" localSheetId="2">'[3]Табл 2'!$E$31</definedName>
    <definedName name="С3019_4" localSheetId="3">'[3]Табл 2'!$E$31</definedName>
    <definedName name="С3019_4" localSheetId="4">'[3]Табл 2'!$E$31</definedName>
    <definedName name="С3019_4">#REF!</definedName>
    <definedName name="С3019_5" localSheetId="2">'[3]Табл 2'!$F$31</definedName>
    <definedName name="С3019_5" localSheetId="3">'[3]Табл 2'!$F$31</definedName>
    <definedName name="С3019_5" localSheetId="4">'[3]Табл 2'!$F$31</definedName>
    <definedName name="С3019_5">#REF!</definedName>
    <definedName name="С3020_2">#REF!</definedName>
    <definedName name="С3020_4" localSheetId="2">'[3]Табл 2'!$E$32</definedName>
    <definedName name="С3020_4" localSheetId="3">'[3]Табл 2'!$E$32</definedName>
    <definedName name="С3020_4" localSheetId="4">'[3]Табл 2'!$E$32</definedName>
    <definedName name="С3020_4">#REF!</definedName>
    <definedName name="С3020_5">#REF!</definedName>
    <definedName name="С3021_2">#REF!</definedName>
    <definedName name="С3021_4" localSheetId="2">'[3]Табл 2'!$E$33</definedName>
    <definedName name="С3021_4" localSheetId="3">'[3]Табл 2'!$E$33</definedName>
    <definedName name="С3021_4" localSheetId="4">'[3]Табл 2'!$E$33</definedName>
    <definedName name="С3021_4">#REF!</definedName>
    <definedName name="С3021_5" localSheetId="2">'[3]Табл 2'!$F$33</definedName>
    <definedName name="С3021_5" localSheetId="3">'[3]Табл 2'!$F$33</definedName>
    <definedName name="С3021_5" localSheetId="4">'[3]Табл 2'!$F$33</definedName>
    <definedName name="С3021_5">#REF!</definedName>
    <definedName name="С3022_2" localSheetId="2">'[3]Табл 2'!#REF!</definedName>
    <definedName name="С3022_2" localSheetId="3">'[3]Табл 2'!#REF!</definedName>
    <definedName name="С3022_2" localSheetId="4">'[3]Табл 2'!#REF!</definedName>
    <definedName name="С3022_2">#REF!</definedName>
    <definedName name="С3022_4" localSheetId="2">'[3]Табл 2'!#REF!</definedName>
    <definedName name="С3022_4" localSheetId="3">'[3]Табл 2'!#REF!</definedName>
    <definedName name="С3022_4" localSheetId="4">'[3]Табл 2'!#REF!</definedName>
    <definedName name="С3022_4">#REF!</definedName>
    <definedName name="С3022_5" localSheetId="2">'[3]Табл 2'!#REF!</definedName>
    <definedName name="С3022_5" localSheetId="3">'[3]Табл 2'!#REF!</definedName>
    <definedName name="С3022_5" localSheetId="4">'[3]Табл 2'!#REF!</definedName>
    <definedName name="С3022_5">#REF!</definedName>
    <definedName name="С3023_2" localSheetId="2">'[3]Табл 2'!$J$42</definedName>
    <definedName name="С3023_2" localSheetId="3">'[3]Табл 2'!$J$42</definedName>
    <definedName name="С3023_2" localSheetId="4">'[3]Табл 2'!$J$42</definedName>
    <definedName name="С3023_2">#REF!</definedName>
    <definedName name="С3023_4" localSheetId="2">'[3]Табл 2'!$E$42</definedName>
    <definedName name="С3023_4" localSheetId="3">'[3]Табл 2'!$E$42</definedName>
    <definedName name="С3023_4" localSheetId="4">'[3]Табл 2'!$E$42</definedName>
    <definedName name="С3023_4">#REF!</definedName>
    <definedName name="С3023_5" localSheetId="2">'[3]Табл 2'!$F$42</definedName>
    <definedName name="С3023_5" localSheetId="3">'[3]Табл 2'!$F$42</definedName>
    <definedName name="С3023_5" localSheetId="4">'[3]Табл 2'!$F$42</definedName>
    <definedName name="С3023_5">#REF!</definedName>
    <definedName name="С3024_2">#REF!</definedName>
    <definedName name="С3024_4">#REF!</definedName>
    <definedName name="С3024_5">#REF!</definedName>
    <definedName name="С3025_2">#REF!</definedName>
    <definedName name="С3025_4">#REF!</definedName>
    <definedName name="С3025_5">#REF!</definedName>
    <definedName name="С3026_2" localSheetId="2">'[3]Табл 2'!$J$45</definedName>
    <definedName name="С3026_2" localSheetId="3">'[3]Табл 2'!$J$45</definedName>
    <definedName name="С3026_2" localSheetId="4">'[3]Табл 2'!$J$45</definedName>
    <definedName name="С3026_2">#REF!</definedName>
    <definedName name="С3026_4" localSheetId="2">'[3]Табл 2'!$E$45</definedName>
    <definedName name="С3026_4" localSheetId="3">'[3]Табл 2'!$E$45</definedName>
    <definedName name="С3026_4" localSheetId="4">'[3]Табл 2'!$E$45</definedName>
    <definedName name="С3026_4">#REF!</definedName>
    <definedName name="С3026_5" localSheetId="2">'[3]Табл 2'!$F$45</definedName>
    <definedName name="С3026_5" localSheetId="3">'[3]Табл 2'!$F$45</definedName>
    <definedName name="С3026_5" localSheetId="4">'[3]Табл 2'!$F$45</definedName>
    <definedName name="С3026_5">#REF!</definedName>
    <definedName name="С3027_2" localSheetId="2">'[3]Табл 2'!$J$46</definedName>
    <definedName name="С3027_2" localSheetId="3">'[3]Табл 2'!$J$46</definedName>
    <definedName name="С3027_2" localSheetId="4">'[3]Табл 2'!$J$46</definedName>
    <definedName name="С3027_2">#REF!</definedName>
    <definedName name="С3027_4" localSheetId="2">'[3]Табл 2'!$E$46</definedName>
    <definedName name="С3027_4" localSheetId="3">'[3]Табл 2'!$E$46</definedName>
    <definedName name="С3027_4" localSheetId="4">'[3]Табл 2'!$E$46</definedName>
    <definedName name="С3027_4">#REF!</definedName>
    <definedName name="С3027_5" localSheetId="2">'[3]Табл 2'!$F$46</definedName>
    <definedName name="С3027_5" localSheetId="3">'[3]Табл 2'!$F$46</definedName>
    <definedName name="С3027_5" localSheetId="4">'[3]Табл 2'!$F$46</definedName>
    <definedName name="С3027_5">#REF!</definedName>
    <definedName name="С3028_2" localSheetId="2">'[3]Табл 2'!$J$47</definedName>
    <definedName name="С3028_2" localSheetId="3">'[3]Табл 2'!$J$47</definedName>
    <definedName name="С3028_2" localSheetId="4">'[3]Табл 2'!$J$47</definedName>
    <definedName name="С3028_2">#REF!</definedName>
    <definedName name="С3028_4" localSheetId="2">'[3]Табл 2'!$E$47</definedName>
    <definedName name="С3028_4" localSheetId="3">'[3]Табл 2'!$E$47</definedName>
    <definedName name="С3028_4" localSheetId="4">'[3]Табл 2'!$E$47</definedName>
    <definedName name="С3028_4">#REF!</definedName>
    <definedName name="С3028_5" localSheetId="2">'[3]Табл 2'!$F$47</definedName>
    <definedName name="С3028_5" localSheetId="3">'[3]Табл 2'!$F$47</definedName>
    <definedName name="С3028_5" localSheetId="4">'[3]Табл 2'!$F$47</definedName>
    <definedName name="С3028_5">#REF!</definedName>
    <definedName name="С3029_2" localSheetId="2">'[3]Табл 2'!$J$48</definedName>
    <definedName name="С3029_2" localSheetId="3">'[3]Табл 2'!$J$48</definedName>
    <definedName name="С3029_2" localSheetId="4">'[3]Табл 2'!$J$48</definedName>
    <definedName name="С3029_2">#REF!</definedName>
    <definedName name="С3029_4" localSheetId="2">'[3]Табл 2'!$E$48</definedName>
    <definedName name="С3029_4" localSheetId="3">'[3]Табл 2'!$E$48</definedName>
    <definedName name="С3029_4" localSheetId="4">'[3]Табл 2'!$E$48</definedName>
    <definedName name="С3029_4">#REF!</definedName>
    <definedName name="С3029_5" localSheetId="2">'[3]Табл 2'!$F$48</definedName>
    <definedName name="С3029_5" localSheetId="3">'[3]Табл 2'!$F$48</definedName>
    <definedName name="С3029_5" localSheetId="4">'[3]Табл 2'!$F$48</definedName>
    <definedName name="С3029_5">#REF!</definedName>
    <definedName name="С3030_2" localSheetId="2">'[3]Табл 2'!#REF!</definedName>
    <definedName name="С3030_2" localSheetId="3">'[3]Табл 2'!#REF!</definedName>
    <definedName name="С3030_2" localSheetId="4">'[3]Табл 2'!#REF!</definedName>
    <definedName name="С3030_2">#REF!</definedName>
    <definedName name="С3030_4" localSheetId="2">'[3]Табл 2'!#REF!</definedName>
    <definedName name="С3030_4" localSheetId="3">'[3]Табл 2'!#REF!</definedName>
    <definedName name="С3030_4" localSheetId="4">'[3]Табл 2'!#REF!</definedName>
    <definedName name="С3030_4">#REF!</definedName>
    <definedName name="С3030_5" localSheetId="2">'[3]Табл 2'!#REF!</definedName>
    <definedName name="С3030_5" localSheetId="3">'[3]Табл 2'!#REF!</definedName>
    <definedName name="С3030_5" localSheetId="4">'[3]Табл 2'!#REF!</definedName>
    <definedName name="С3030_5">#REF!</definedName>
    <definedName name="С3031_2" localSheetId="2">'[3]Табл 2'!#REF!</definedName>
    <definedName name="С3031_2" localSheetId="3">'[3]Табл 2'!#REF!</definedName>
    <definedName name="С3031_2" localSheetId="4">'[3]Табл 2'!#REF!</definedName>
    <definedName name="С3031_2">#REF!</definedName>
    <definedName name="С3031_4" localSheetId="2">'[3]Табл 2'!#REF!</definedName>
    <definedName name="С3031_4" localSheetId="3">'[3]Табл 2'!#REF!</definedName>
    <definedName name="С3031_4" localSheetId="4">'[3]Табл 2'!#REF!</definedName>
    <definedName name="С3031_4">#REF!</definedName>
    <definedName name="С3031_5" localSheetId="2">'[3]Табл 2'!#REF!</definedName>
    <definedName name="С3031_5" localSheetId="3">'[3]Табл 2'!#REF!</definedName>
    <definedName name="С3031_5" localSheetId="4">'[3]Табл 2'!#REF!</definedName>
    <definedName name="С3031_5">#REF!</definedName>
    <definedName name="С3032_2" localSheetId="2">'[3]Табл 2'!#REF!</definedName>
    <definedName name="С3032_2" localSheetId="3">'[3]Табл 2'!#REF!</definedName>
    <definedName name="С3032_2" localSheetId="4">'[3]Табл 2'!#REF!</definedName>
    <definedName name="С3032_2">#REF!</definedName>
    <definedName name="С3032_4" localSheetId="2">'[3]Табл 2'!#REF!</definedName>
    <definedName name="С3032_4" localSheetId="3">'[3]Табл 2'!#REF!</definedName>
    <definedName name="С3032_4" localSheetId="4">'[3]Табл 2'!#REF!</definedName>
    <definedName name="С3032_4">#REF!</definedName>
    <definedName name="С3032_5" localSheetId="2">'[3]Табл 2'!#REF!</definedName>
    <definedName name="С3032_5" localSheetId="3">'[3]Табл 2'!#REF!</definedName>
    <definedName name="С3032_5" localSheetId="4">'[3]Табл 2'!#REF!</definedName>
    <definedName name="С3032_5">#REF!</definedName>
    <definedName name="С3033_2" localSheetId="2">'[3]Табл 2'!#REF!</definedName>
    <definedName name="С3033_2" localSheetId="3">'[3]Табл 2'!#REF!</definedName>
    <definedName name="С3033_2" localSheetId="4">'[3]Табл 2'!#REF!</definedName>
    <definedName name="С3033_2">#REF!</definedName>
    <definedName name="С3033_4" localSheetId="2">'[3]Табл 2'!#REF!</definedName>
    <definedName name="С3033_4" localSheetId="3">'[3]Табл 2'!#REF!</definedName>
    <definedName name="С3033_4" localSheetId="4">'[3]Табл 2'!#REF!</definedName>
    <definedName name="С3033_4">#REF!</definedName>
    <definedName name="С3033_5" localSheetId="2">'[3]Табл 2'!#REF!</definedName>
    <definedName name="С3033_5" localSheetId="3">'[3]Табл 2'!#REF!</definedName>
    <definedName name="С3033_5" localSheetId="4">'[3]Табл 2'!#REF!</definedName>
    <definedName name="С3033_5">#REF!</definedName>
    <definedName name="С3034_2" localSheetId="2">'[3]Табл 2'!$J$51</definedName>
    <definedName name="С3034_2" localSheetId="3">'[3]Табл 2'!$J$51</definedName>
    <definedName name="С3034_2" localSheetId="4">'[3]Табл 2'!$J$51</definedName>
    <definedName name="С3034_2">#REF!</definedName>
    <definedName name="С3034_4" localSheetId="2">'[3]Табл 2'!$E$51</definedName>
    <definedName name="С3034_4" localSheetId="3">'[3]Табл 2'!$E$51</definedName>
    <definedName name="С3034_4" localSheetId="4">'[3]Табл 2'!$E$51</definedName>
    <definedName name="С3034_4">#REF!</definedName>
    <definedName name="С3034_5" localSheetId="2">'[3]Табл 2'!$F$51</definedName>
    <definedName name="С3034_5" localSheetId="3">'[3]Табл 2'!$F$51</definedName>
    <definedName name="С3034_5" localSheetId="4">'[3]Табл 2'!$F$51</definedName>
    <definedName name="С3034_5">#REF!</definedName>
    <definedName name="С3035_2" localSheetId="2">'[3]Табл 2'!$J$52</definedName>
    <definedName name="С3035_2" localSheetId="3">'[3]Табл 2'!$J$52</definedName>
    <definedName name="С3035_2" localSheetId="4">'[3]Табл 2'!$J$52</definedName>
    <definedName name="С3035_2">#REF!</definedName>
    <definedName name="С3035_4" localSheetId="2">'[3]Табл 2'!$E$52</definedName>
    <definedName name="С3035_4" localSheetId="3">'[3]Табл 2'!$E$52</definedName>
    <definedName name="С3035_4" localSheetId="4">'[3]Табл 2'!$E$52</definedName>
    <definedName name="С3035_4">#REF!</definedName>
    <definedName name="С3035_5" localSheetId="2">'[3]Табл 2'!$F$52</definedName>
    <definedName name="С3035_5" localSheetId="3">'[3]Табл 2'!$F$52</definedName>
    <definedName name="С3035_5" localSheetId="4">'[3]Табл 2'!$F$52</definedName>
    <definedName name="С3035_5">#REF!</definedName>
    <definedName name="С3036_2" localSheetId="2">'[3]Табл 2'!#REF!</definedName>
    <definedName name="С3036_2" localSheetId="3">'[3]Табл 2'!#REF!</definedName>
    <definedName name="С3036_2" localSheetId="4">'[3]Табл 2'!#REF!</definedName>
    <definedName name="С3036_2">#REF!</definedName>
    <definedName name="С3036_4" localSheetId="2">'[3]Табл 2'!#REF!</definedName>
    <definedName name="С3036_4" localSheetId="3">'[3]Табл 2'!#REF!</definedName>
    <definedName name="С3036_4" localSheetId="4">'[3]Табл 2'!#REF!</definedName>
    <definedName name="С3036_4">#REF!</definedName>
    <definedName name="С3036_5" localSheetId="2">'[3]Табл 2'!#REF!</definedName>
    <definedName name="С3036_5" localSheetId="3">'[3]Табл 2'!#REF!</definedName>
    <definedName name="С3036_5" localSheetId="4">'[3]Табл 2'!#REF!</definedName>
    <definedName name="С3036_5">#REF!</definedName>
    <definedName name="С3037_2">#REF!</definedName>
    <definedName name="С3037_4" localSheetId="2">'[3]Табл 2'!$E$54</definedName>
    <definedName name="С3037_4" localSheetId="3">'[3]Табл 2'!$E$54</definedName>
    <definedName name="С3037_4" localSheetId="4">'[3]Табл 2'!$E$54</definedName>
    <definedName name="С3037_4">#REF!</definedName>
    <definedName name="С3037_5" localSheetId="2">'[3]Табл 2'!$F$54</definedName>
    <definedName name="С3037_5" localSheetId="3">'[3]Табл 2'!$F$54</definedName>
    <definedName name="С3037_5" localSheetId="4">'[3]Табл 2'!$F$54</definedName>
    <definedName name="С3037_5">#REF!</definedName>
    <definedName name="С3038_2">#REF!</definedName>
    <definedName name="С3038_4" localSheetId="2">'[3]Табл 2'!$E$55</definedName>
    <definedName name="С3038_4" localSheetId="3">'[3]Табл 2'!$E$55</definedName>
    <definedName name="С3038_4" localSheetId="4">'[3]Табл 2'!$E$55</definedName>
    <definedName name="С3038_4">#REF!</definedName>
    <definedName name="С3038_5" localSheetId="2">'[3]Табл 2'!$F$55</definedName>
    <definedName name="С3038_5" localSheetId="3">'[3]Табл 2'!$F$55</definedName>
    <definedName name="С3038_5" localSheetId="4">'[3]Табл 2'!$F$55</definedName>
    <definedName name="С3038_5">#REF!</definedName>
    <definedName name="С3039_2" localSheetId="2">'[3]Табл 2'!#REF!</definedName>
    <definedName name="С3039_2" localSheetId="3">'[3]Табл 2'!#REF!</definedName>
    <definedName name="С3039_2" localSheetId="4">'[3]Табл 2'!#REF!</definedName>
    <definedName name="С3039_2">#REF!</definedName>
    <definedName name="С3039_4" localSheetId="2">'[3]Табл 2'!#REF!</definedName>
    <definedName name="С3039_4" localSheetId="3">'[3]Табл 2'!#REF!</definedName>
    <definedName name="С3039_4" localSheetId="4">'[3]Табл 2'!#REF!</definedName>
    <definedName name="С3039_4">#REF!</definedName>
    <definedName name="С3039_5" localSheetId="2">'[3]Табл 2'!#REF!</definedName>
    <definedName name="С3039_5" localSheetId="3">'[3]Табл 2'!#REF!</definedName>
    <definedName name="С3039_5" localSheetId="4">'[3]Табл 2'!#REF!</definedName>
    <definedName name="С3039_5">#REF!</definedName>
    <definedName name="С3040_2" localSheetId="2">'[3]Табл 2'!$J$56</definedName>
    <definedName name="С3040_2" localSheetId="3">'[3]Табл 2'!$J$56</definedName>
    <definedName name="С3040_2" localSheetId="4">'[3]Табл 2'!$J$56</definedName>
    <definedName name="С3040_2">#REF!</definedName>
    <definedName name="С3040_4" localSheetId="2">'[3]Табл 2'!$E$56</definedName>
    <definedName name="С3040_4" localSheetId="3">'[3]Табл 2'!$E$56</definedName>
    <definedName name="С3040_4" localSheetId="4">'[3]Табл 2'!$E$56</definedName>
    <definedName name="С3040_4">#REF!</definedName>
    <definedName name="С3040_5" localSheetId="2">'[3]Табл 2'!$F$56</definedName>
    <definedName name="С3040_5" localSheetId="3">'[3]Табл 2'!$F$56</definedName>
    <definedName name="С3040_5" localSheetId="4">'[3]Табл 2'!$F$56</definedName>
    <definedName name="С3040_5">#REF!</definedName>
    <definedName name="С3041_2" localSheetId="2">'[3]Табл 2'!$J$57</definedName>
    <definedName name="С3041_2" localSheetId="3">'[3]Табл 2'!$J$57</definedName>
    <definedName name="С3041_2" localSheetId="4">'[3]Табл 2'!$J$57</definedName>
    <definedName name="С3041_2">#REF!</definedName>
    <definedName name="С3041_4" localSheetId="2">'[3]Табл 2'!$E$57</definedName>
    <definedName name="С3041_4" localSheetId="3">'[3]Табл 2'!$E$57</definedName>
    <definedName name="С3041_4" localSheetId="4">'[3]Табл 2'!$E$57</definedName>
    <definedName name="С3041_4">#REF!</definedName>
    <definedName name="С3041_5" localSheetId="2">'[3]Табл 2'!$F$57</definedName>
    <definedName name="С3041_5" localSheetId="3">'[3]Табл 2'!$F$57</definedName>
    <definedName name="С3041_5" localSheetId="4">'[3]Табл 2'!$F$57</definedName>
    <definedName name="С3041_5">#REF!</definedName>
    <definedName name="С3042_2">#REF!</definedName>
    <definedName name="С3042_4">#REF!</definedName>
    <definedName name="С3042_5">#REF!</definedName>
    <definedName name="С3043_2">#REF!</definedName>
    <definedName name="С3043_4">#REF!</definedName>
    <definedName name="С3043_5">#REF!</definedName>
    <definedName name="С3044_2">#REF!</definedName>
    <definedName name="С3044_4">#REF!</definedName>
    <definedName name="С3044_5">#REF!</definedName>
    <definedName name="СВОД" localSheetId="3">#REF!</definedName>
    <definedName name="СВОД" localSheetId="4">#REF!</definedName>
    <definedName name="СВОД">#REF!</definedName>
    <definedName name="СВОД1" localSheetId="3">#REF!</definedName>
    <definedName name="СВОД1" localSheetId="4">#REF!</definedName>
    <definedName name="СВОД1">#REF!</definedName>
    <definedName name="ЦЕНА_УСЛУГА">#REF!</definedName>
  </definedNames>
  <calcPr fullCalcOnLoad="1"/>
</workbook>
</file>

<file path=xl/sharedStrings.xml><?xml version="1.0" encoding="utf-8"?>
<sst xmlns="http://schemas.openxmlformats.org/spreadsheetml/2006/main" count="717" uniqueCount="483">
  <si>
    <t>КОДЫ</t>
  </si>
  <si>
    <t>383</t>
  </si>
  <si>
    <t>по Сводному реестру</t>
  </si>
  <si>
    <t>Дата</t>
  </si>
  <si>
    <t>Единица измерения: руб.</t>
  </si>
  <si>
    <t>Код</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</si>
  <si>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</si>
  <si>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</si>
  <si>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</si>
  <si>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</si>
  <si>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</si>
  <si>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</si>
  <si>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</si>
  <si>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</si>
  <si>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</si>
  <si>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</si>
  <si>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</si>
  <si>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</si>
  <si>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</si>
  <si>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</si>
  <si>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</si>
  <si>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</si>
  <si>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</si>
  <si>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</si>
  <si>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</si>
  <si>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</si>
  <si>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</si>
  <si>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</si>
  <si>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</si>
  <si>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</si>
  <si>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</si>
  <si>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</si>
  <si>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</si>
  <si>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</si>
  <si>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</si>
  <si>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</si>
  <si>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</si>
  <si>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</si>
  <si>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</si>
  <si>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</si>
  <si>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</si>
  <si>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</si>
  <si>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</si>
  <si>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</si>
  <si>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</si>
  <si>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</si>
  <si>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</si>
  <si>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</si>
  <si>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</si>
  <si>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</si>
  <si>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</si>
  <si>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</si>
  <si>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</si>
  <si>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</si>
  <si>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</si>
  <si>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</si>
  <si>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</si>
  <si>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</si>
  <si>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</si>
  <si>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</si>
  <si>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</si>
  <si>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</si>
  <si>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</si>
  <si>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</si>
  <si>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</si>
  <si>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</si>
  <si>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</si>
  <si>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</si>
  <si>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</si>
  <si>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</si>
  <si>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</si>
  <si>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</si>
  <si>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</si>
  <si>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</si>
  <si>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</si>
  <si>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</si>
  <si>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</si>
  <si>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</si>
  <si>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</si>
  <si>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</si>
  <si>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</si>
  <si>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</si>
  <si>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</si>
  <si>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</si>
  <si>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</si>
  <si>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</si>
  <si>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</si>
  <si>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</si>
  <si>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</si>
  <si>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</si>
  <si>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</si>
  <si>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</si>
  <si>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</si>
  <si>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</si>
  <si>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</si>
  <si>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</si>
  <si>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</si>
  <si>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</si>
  <si>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</si>
  <si>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</si>
  <si>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</si>
  <si>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</si>
  <si>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</si>
  <si>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</si>
  <si>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</si>
  <si>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</si>
  <si>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</si>
  <si>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</si>
  <si>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</si>
  <si>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</si>
  <si>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</si>
  <si>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</si>
  <si>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</si>
  <si>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</si>
  <si>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</si>
  <si>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</si>
  <si>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</si>
  <si>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</si>
  <si>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</si>
  <si>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</si>
  <si>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</si>
  <si>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</si>
  <si>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</si>
  <si>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</si>
  <si>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</si>
  <si>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</si>
  <si>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</si>
  <si>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</si>
  <si>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</si>
  <si>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</si>
  <si>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</si>
  <si>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</si>
  <si>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</si>
  <si>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</si>
  <si>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</si>
  <si>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</si>
  <si>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</si>
  <si>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</si>
  <si>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</si>
  <si>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</si>
  <si>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</si>
  <si>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</si>
  <si>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</si>
  <si>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</si>
  <si>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</si>
  <si>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</si>
  <si>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</si>
  <si>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</si>
  <si>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</si>
  <si>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</si>
  <si>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</si>
  <si>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</si>
  <si>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</si>
  <si>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</si>
  <si>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</si>
  <si>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</si>
  <si>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</si>
  <si>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</si>
  <si>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</si>
  <si>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</si>
  <si>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</si>
  <si>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</si>
  <si>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</si>
  <si>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</si>
  <si>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</si>
  <si>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</si>
  <si>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</si>
  <si>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</si>
  <si>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</si>
  <si>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</si>
  <si>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</si>
  <si>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</si>
  <si>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</si>
  <si>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</si>
  <si>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</si>
  <si>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</si>
  <si>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</si>
  <si>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</si>
  <si>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</si>
  <si>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</si>
  <si>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</si>
  <si>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</si>
  <si>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</si>
  <si>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</si>
  <si>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</si>
  <si>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</si>
  <si>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</si>
  <si>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</si>
  <si>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</si>
  <si>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</si>
  <si>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</si>
  <si>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</si>
  <si>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</si>
  <si>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</si>
  <si>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</si>
  <si>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</si>
  <si>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</si>
  <si>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</si>
  <si>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</si>
  <si>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</si>
  <si>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</si>
  <si>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</si>
  <si>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</si>
  <si>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</si>
  <si>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</si>
  <si>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</si>
  <si>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</si>
  <si>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</si>
  <si>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</si>
  <si>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</si>
  <si>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</si>
  <si>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</si>
  <si>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</si>
  <si>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</si>
  <si>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</si>
  <si>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</si>
  <si>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</si>
  <si>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</si>
  <si>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</si>
  <si>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</si>
  <si>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</si>
  <si>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</si>
  <si>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</si>
  <si>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</si>
  <si>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</si>
  <si>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</si>
  <si>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</si>
  <si>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</si>
  <si>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</si>
  <si>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</si>
  <si>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</si>
  <si>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</si>
  <si>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</si>
  <si>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</si>
  <si>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</si>
  <si>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</si>
  <si>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</si>
  <si>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</si>
  <si>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</si>
  <si>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</si>
  <si>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</si>
  <si>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</si>
  <si>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</si>
  <si>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</si>
  <si>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</si>
  <si>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</si>
  <si>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</si>
  <si>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</si>
  <si>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</si>
  <si>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</si>
  <si>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</si>
  <si>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</si>
  <si>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</si>
  <si>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</si>
  <si>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</si>
  <si>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</si>
  <si>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</si>
  <si>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</si>
  <si>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</si>
  <si>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</si>
  <si>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</si>
  <si>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</si>
  <si>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</si>
  <si>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</si>
  <si>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</si>
  <si>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</si>
  <si>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</si>
  <si>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</si>
  <si>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</si>
  <si>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</si>
  <si>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</si>
  <si>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</si>
  <si>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</si>
  <si>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</si>
  <si>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</si>
  <si>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</si>
  <si>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</si>
  <si>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</si>
  <si>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</si>
  <si>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</si>
  <si>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</si>
  <si>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</si>
  <si>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</si>
  <si>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</si>
  <si>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</si>
  <si>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</si>
  <si>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</si>
  <si>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</si>
  <si>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</si>
  <si>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</si>
  <si>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</si>
  <si>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</si>
  <si>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</si>
  <si>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</si>
  <si>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</si>
  <si>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</si>
  <si>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</si>
  <si>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</si>
  <si>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</si>
  <si>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</si>
  <si>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</si>
  <si>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</si>
  <si>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</si>
  <si>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</si>
  <si>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</si>
  <si>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</si>
  <si>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</si>
  <si>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</si>
  <si>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</si>
  <si>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</si>
  <si>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</si>
  <si>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</si>
  <si>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</si>
  <si>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</si>
  <si>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</si>
  <si>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</si>
  <si>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(фамилия, инициалы)</t>
  </si>
  <si>
    <t>СОГЛАСОВАНО</t>
  </si>
  <si>
    <t>(наименование должности уполномоченного лица органа — учредителя)</t>
  </si>
  <si>
    <t>г. и плановый период 20</t>
  </si>
  <si>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</si>
  <si>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</si>
  <si>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</si>
  <si>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</si>
  <si>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</si>
  <si>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</si>
  <si>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</si>
  <si>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</si>
  <si>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</si>
  <si>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</si>
  <si>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Гетман И.С.</t>
  </si>
  <si>
    <t>Управление образования Администрации города Реутов</t>
  </si>
  <si>
    <r>
      <t>Источник финансового обеспечения __</t>
    </r>
    <r>
      <rPr>
        <u val="single"/>
        <sz val="12"/>
        <rFont val="Times New Roman"/>
        <family val="1"/>
      </rPr>
      <t>Субсидии на выполнение муниципального задания</t>
    </r>
    <r>
      <rPr>
        <sz val="12"/>
        <rFont val="Times New Roman"/>
        <family val="1"/>
      </rPr>
      <t>_____</t>
    </r>
  </si>
  <si>
    <t xml:space="preserve">            1.1. Расчеты (обоснования) расходов на оплату труда</t>
  </si>
  <si>
    <t>N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</si>
  <si>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</si>
  <si>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</si>
  <si>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</si>
  <si>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</si>
  <si>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</si>
  <si>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</si>
  <si>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</si>
  <si>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</si>
  <si>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</si>
  <si>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</si>
  <si>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Педагоги</t>
  </si>
  <si>
    <t>Итого:</t>
  </si>
  <si>
    <t>x</t>
  </si>
  <si>
    <t>Наименование расходов</t>
  </si>
  <si>
    <t>Сумма, руб. (гр. 3 x гр. 4 x гр. 5)</t>
  </si>
  <si>
    <t>Количество договоров</t>
  </si>
  <si>
    <t>Стоимость услуги, руб.</t>
  </si>
  <si>
    <t>50ед</t>
  </si>
  <si>
    <t>Наименование государственного внебюджетного фонда</t>
  </si>
  <si>
    <t>Размер базы для начисления страховых взносов, руб.</t>
  </si>
  <si>
    <t>Страховые взносы в Пенсионный фонд Российской Федерации, всего</t>
  </si>
  <si>
    <t xml:space="preserve">         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</si>
  <si>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</si>
  <si>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</si>
  <si>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</si>
  <si>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</si>
  <si>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2.2.</t>
  </si>
  <si>
    <t xml:space="preserve">           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</si>
  <si>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</si>
  <si>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</si>
  <si>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</si>
  <si>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</si>
  <si>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</si>
  <si>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r>
      <t>Код видов расходов _</t>
    </r>
    <r>
      <rPr>
        <u val="single"/>
        <sz val="12"/>
        <rFont val="Times New Roman"/>
        <family val="1"/>
      </rPr>
      <t>611</t>
    </r>
  </si>
  <si>
    <t>Количество номеров</t>
  </si>
  <si>
    <t>Количество платежей в год</t>
  </si>
  <si>
    <t>Стоимость за единицу, руб.</t>
  </si>
  <si>
    <t>Телефон</t>
  </si>
  <si>
    <t>по содержанию имущества</t>
  </si>
  <si>
    <t>Объект</t>
  </si>
  <si>
    <t>Количество работ (услуг)</t>
  </si>
  <si>
    <t>Стоимость работ (услуг), руб.</t>
  </si>
  <si>
    <t>Содержание оргтехники</t>
  </si>
  <si>
    <t>Количество</t>
  </si>
  <si>
    <t>Средняя стоимость, руб.</t>
  </si>
  <si>
    <t>Сумма, руб. (гр. 2 x гр. 3)</t>
  </si>
  <si>
    <t>материальных запасов</t>
  </si>
  <si>
    <r>
      <t>Код видов расходов _</t>
    </r>
    <r>
      <rPr>
        <u val="single"/>
        <sz val="12"/>
        <rFont val="Times New Roman"/>
        <family val="1"/>
      </rPr>
      <t>612</t>
    </r>
  </si>
  <si>
    <r>
      <t>Источник финансового обеспечения __</t>
    </r>
    <r>
      <rPr>
        <u val="single"/>
        <sz val="12"/>
        <rFont val="Times New Roman"/>
        <family val="1"/>
      </rPr>
      <t>Субсидии на иные цели</t>
    </r>
  </si>
  <si>
    <t>Объект (руб)</t>
  </si>
  <si>
    <t>ст.225</t>
  </si>
  <si>
    <t>ст.226</t>
  </si>
  <si>
    <t>на 20_21_ г.</t>
  </si>
  <si>
    <t>на 20_22_ г.</t>
  </si>
  <si>
    <r>
      <t>расходы на закупку товаров, работ, услуг, всего</t>
    </r>
    <r>
      <rPr>
        <b/>
        <vertAlign val="superscript"/>
        <sz val="11"/>
        <rFont val="Times New Roman"/>
        <family val="1"/>
      </rPr>
      <t>7</t>
    </r>
  </si>
  <si>
    <t>21</t>
  </si>
  <si>
    <t>22</t>
  </si>
  <si>
    <t>Приобретение журнально бланочной продукции</t>
  </si>
  <si>
    <t>ст 346</t>
  </si>
  <si>
    <t>Коммунальные услуги</t>
  </si>
  <si>
    <t>Расходы на содержание имущества</t>
  </si>
  <si>
    <t>Прочие расходы, всего:</t>
  </si>
  <si>
    <t>221</t>
  </si>
  <si>
    <t>223</t>
  </si>
  <si>
    <t>225</t>
  </si>
  <si>
    <t>226</t>
  </si>
  <si>
    <t>Прочие расходы (местн.)</t>
  </si>
  <si>
    <t>Услуги связи (местн.)</t>
  </si>
  <si>
    <t>Прочие расходы (иные расходы)</t>
  </si>
  <si>
    <t>296</t>
  </si>
  <si>
    <t>Поступления финансовых активов, всего:</t>
  </si>
  <si>
    <t>Увеличение стоимости основных средств (обл.)</t>
  </si>
  <si>
    <t>Увеличение стоимости основных средств (местн.)</t>
  </si>
  <si>
    <t>310</t>
  </si>
  <si>
    <t>Увеличение стоимости материальных запасов (мест.) всего:</t>
  </si>
  <si>
    <t>Увеличение стоимости материальных запасов (мест.)(медикаменты…)</t>
  </si>
  <si>
    <t>341</t>
  </si>
  <si>
    <t>Увеличение стоимости материальных запасов (мест.)(медали,аттестаты,подарки, цветы….)</t>
  </si>
  <si>
    <t>346</t>
  </si>
  <si>
    <t>349</t>
  </si>
  <si>
    <t>Увеличение стоимости материальных запасов (мест.)(ж/б продуция…..)</t>
  </si>
  <si>
    <t xml:space="preserve"> Начальник Управления образования     Администрации города Реутов</t>
  </si>
  <si>
    <t>Управление образования  Администрации города Реутов</t>
  </si>
  <si>
    <t>обязательное социальное страхование на случай временной нетрудоспособности и в связи с материнством по ставке 2,9%</t>
  </si>
  <si>
    <t>2.2</t>
  </si>
  <si>
    <t>Приложение №1</t>
  </si>
  <si>
    <t>Приложение №2</t>
  </si>
  <si>
    <t>Код видов расходов _</t>
  </si>
  <si>
    <t>Приложение №3</t>
  </si>
  <si>
    <r>
      <t>Источник финансового обеспечения __П</t>
    </r>
    <r>
      <rPr>
        <u val="single"/>
        <sz val="12"/>
        <rFont val="Times New Roman"/>
        <family val="1"/>
      </rPr>
      <t>оступления от оказания услуг (выполнения                                     работ)   на платной основе и от иной приносящей доход деятельности</t>
    </r>
    <r>
      <rPr>
        <sz val="12"/>
        <rFont val="Times New Roman"/>
        <family val="1"/>
      </rPr>
      <t>_</t>
    </r>
  </si>
  <si>
    <t xml:space="preserve">         2.2. Расчет (обоснование) расходов на оплату работ, услуг </t>
  </si>
  <si>
    <t xml:space="preserve">     2.3. Расчет (обоснование) расходов на оплату прочих работ, услуг</t>
  </si>
  <si>
    <t xml:space="preserve">        2.5. Расчет (обоснование) расходов на приобретение основных средств, </t>
  </si>
  <si>
    <t>Содержание имущества</t>
  </si>
  <si>
    <t>Прочие услуги</t>
  </si>
  <si>
    <t xml:space="preserve">Увеличение стоимости основных средств </t>
  </si>
  <si>
    <t>Увеличение стоимости материальных запасов</t>
  </si>
  <si>
    <t>Заработная плата</t>
  </si>
  <si>
    <t xml:space="preserve">Начисления на выплаты по оплате труда </t>
  </si>
  <si>
    <t>Сумма, руб.</t>
  </si>
  <si>
    <t>Сумма, руб</t>
  </si>
  <si>
    <t xml:space="preserve">Прочие пасходы </t>
  </si>
  <si>
    <t>Выплаты по расходам, всего:</t>
  </si>
  <si>
    <t xml:space="preserve">    3.1. Расходы на оплату труда (ст.211)</t>
  </si>
  <si>
    <t xml:space="preserve">    3.2. Расходы начислений на выплаты по оплате труда (ст.213)</t>
  </si>
  <si>
    <t xml:space="preserve">         3.3. Расходы на оплату услуг связи (ст221)</t>
  </si>
  <si>
    <t xml:space="preserve">         3.4.Расходы на оплату работ, услуг по содержанию имущества (ст.225)</t>
  </si>
  <si>
    <t xml:space="preserve">    3.5. Расходы на оплату прочих работ, услуг (ст.226)</t>
  </si>
  <si>
    <t xml:space="preserve">    3.6. Иные расходы (ст296)</t>
  </si>
  <si>
    <t xml:space="preserve">        3.7. Расходы на приобретение основных средств, материальных запасов (ст.310,346...)</t>
  </si>
  <si>
    <t>МЗ</t>
  </si>
  <si>
    <t>ИЦ</t>
  </si>
  <si>
    <t>ПДД</t>
  </si>
  <si>
    <t xml:space="preserve">       1.3.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</si>
  <si>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 xml:space="preserve">         1.5. Расчет (обоснование) расходов на оплату услуг связи</t>
  </si>
  <si>
    <t>1.</t>
  </si>
  <si>
    <t>Увеличение стоимости материальных запасов (обл.)</t>
  </si>
  <si>
    <t>поступления от оказания услуг (выполнения работ) на платной основе и от иной приносящей доход деятельности</t>
  </si>
  <si>
    <t>1221</t>
  </si>
  <si>
    <t>504101001</t>
  </si>
  <si>
    <t>в2020г</t>
  </si>
  <si>
    <t>от</t>
  </si>
  <si>
    <t>Начальник ПЭО МКУ "УБУ г.Реутов"</t>
  </si>
  <si>
    <t>Л.Б.Демидюк</t>
  </si>
  <si>
    <t>И.С.Гетман</t>
  </si>
  <si>
    <t>Сумма взноса, руб. (обл.б)</t>
  </si>
  <si>
    <t>Сумма взноса, руб. (местн.б.)</t>
  </si>
  <si>
    <t>ст 310</t>
  </si>
  <si>
    <t>Муниципальное бюджетное  учреждение дополнительного профессионального образования "Учебно-методический центр" города Реутов</t>
  </si>
  <si>
    <t>5012054793</t>
  </si>
  <si>
    <t>Интернет(мест)</t>
  </si>
  <si>
    <t>Договор подряда (учителя)</t>
  </si>
  <si>
    <t>Увеличение стоимости основных средств</t>
  </si>
  <si>
    <t>О.В.Лосева</t>
  </si>
  <si>
    <t>Код по бюджетной классификации Российской Федерации</t>
  </si>
  <si>
    <t>4.1</t>
  </si>
  <si>
    <t>1.3.1</t>
  </si>
  <si>
    <t xml:space="preserve">в том числе: в  соответствии с Федеральным Законом №44-ФЗ </t>
  </si>
  <si>
    <t>26310</t>
  </si>
  <si>
    <t>из них :</t>
  </si>
  <si>
    <t>26310.1</t>
  </si>
  <si>
    <t>26421.1</t>
  </si>
  <si>
    <t>1410</t>
  </si>
  <si>
    <t>1420</t>
  </si>
  <si>
    <t>прочие доходы; всего</t>
  </si>
  <si>
    <t>23</t>
  </si>
  <si>
    <t>на 20_23_ г.</t>
  </si>
  <si>
    <t>в2021г</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</si>
</sst>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F800]dddd\,\ mmmm\ dd\,\ yyyy"/>
    <numFmt numFmtId="187" formatCode="dd/mm/yy;@"/>
    <numFmt numFmtId="188" formatCode="[$-419]d\ mmm\ yy;@"/>
    <numFmt numFmtId="189" formatCode="[$-FC19]dd\ mmmm\ yyyy\ \г\.;@"/>
    <numFmt numFmtId="190" formatCode="[$-419]d\-mmm\-yyyy;@"/>
  </numFmts>
  <fonts count="59">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name val="Times New Roman"/>
      <family val="1"/>
    </font>
    <font>
      <sz val="12"/>
      <name val="Times New Roman"/>
      <family val="1"/>
    </font>
    <font>
      <u val="single"/>
      <sz val="12"/>
      <name val="Times New Roman"/>
      <family val="1"/>
    </font>
    <font>
      <sz val="9"/>
      <name val="Arial Cyr"/>
      <family val="0"/>
    </font>
    <font>
      <b/>
      <sz val="11"/>
      <name val="Times New Roman"/>
      <family val="1"/>
    </font>
    <font>
      <b/>
      <vertAlign val="superscript"/>
      <sz val="11"/>
      <name val="Times New Roman"/>
      <family val="1"/>
    </font>
    <font>
      <sz val="11"/>
      <name val="Arial Cyr"/>
      <family val="0"/>
    </font>
    <font>
      <b/>
      <sz val="10"/>
      <name val="Arial Cyr"/>
      <family val="0"/>
    </font>
    <font>
      <sz val="12"/>
      <name val="Arial Cyr"/>
      <family val="0"/>
    </font>
    <font>
      <sz val="8"/>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3999800086021423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medium"/>
      <top style="thin"/>
      <bottom style="thin"/>
    </border>
    <border>
      <left>
        <color indexed="63"/>
      </left>
      <right>
        <color indexed="63"/>
      </right>
      <top style="thin"/>
      <bottom>
        <color indexed="63"/>
      </bottom>
    </border>
    <border>
      <left style="medium"/>
      <right style="thin"/>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thin"/>
      <right style="thin"/>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522">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15" fillId="0" borderId="0" xfId="0" applyFont="1" applyAlignment="1">
      <alignment horizontal="center"/>
    </xf>
    <xf numFmtId="0" fontId="15" fillId="0" borderId="0" xfId="0" applyFont="1" applyAlignment="1">
      <alignment horizontal="justify"/>
    </xf>
    <xf numFmtId="0" fontId="15" fillId="0" borderId="0" xfId="0" applyFont="1" applyAlignment="1">
      <alignment horizontal="left"/>
    </xf>
    <xf numFmtId="0" fontId="15" fillId="0" borderId="19" xfId="0" applyFont="1" applyBorder="1" applyAlignment="1">
      <alignment horizontal="center" wrapText="1"/>
    </xf>
    <xf numFmtId="0" fontId="15" fillId="0" borderId="20" xfId="0" applyFont="1" applyBorder="1" applyAlignment="1">
      <alignment horizontal="center"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15" fillId="0" borderId="21" xfId="0" applyFont="1" applyFill="1" applyBorder="1" applyAlignment="1">
      <alignment horizontal="center" vertical="top" wrapText="1"/>
    </xf>
    <xf numFmtId="4" fontId="15" fillId="0" borderId="20" xfId="0" applyNumberFormat="1" applyFont="1" applyBorder="1" applyAlignment="1">
      <alignment horizontal="center" vertical="top" wrapText="1"/>
    </xf>
    <xf numFmtId="4" fontId="0" fillId="0" borderId="0" xfId="0" applyNumberFormat="1" applyAlignment="1">
      <alignment/>
    </xf>
    <xf numFmtId="4" fontId="15" fillId="0" borderId="20" xfId="0" applyNumberFormat="1" applyFont="1" applyBorder="1" applyAlignment="1">
      <alignment horizontal="center" wrapText="1"/>
    </xf>
    <xf numFmtId="0" fontId="15" fillId="0" borderId="0" xfId="0" applyFont="1" applyAlignment="1">
      <alignment/>
    </xf>
    <xf numFmtId="0" fontId="15" fillId="0" borderId="22" xfId="0" applyFont="1" applyBorder="1" applyAlignment="1">
      <alignment horizontal="center" wrapText="1"/>
    </xf>
    <xf numFmtId="0" fontId="15" fillId="0" borderId="20" xfId="0" applyFont="1" applyBorder="1" applyAlignment="1">
      <alignment horizontal="right" vertical="top" wrapText="1"/>
    </xf>
    <xf numFmtId="0" fontId="0" fillId="0" borderId="0" xfId="0" applyAlignment="1">
      <alignment horizontal="left"/>
    </xf>
    <xf numFmtId="0" fontId="15" fillId="0" borderId="0" xfId="0" applyFont="1" applyBorder="1" applyAlignment="1">
      <alignment horizontal="center" wrapText="1"/>
    </xf>
    <xf numFmtId="0" fontId="15" fillId="0" borderId="0" xfId="0" applyFont="1" applyBorder="1" applyAlignment="1">
      <alignment horizontal="center" vertical="top" wrapText="1"/>
    </xf>
    <xf numFmtId="4" fontId="15" fillId="0" borderId="0" xfId="0" applyNumberFormat="1" applyFont="1" applyBorder="1" applyAlignment="1">
      <alignment horizontal="center" vertical="top" wrapText="1"/>
    </xf>
    <xf numFmtId="0" fontId="15" fillId="0" borderId="0" xfId="0" applyFont="1" applyBorder="1" applyAlignment="1">
      <alignment horizontal="right" vertical="top" wrapText="1"/>
    </xf>
    <xf numFmtId="0" fontId="15" fillId="0" borderId="0" xfId="0" applyFont="1" applyFill="1" applyBorder="1" applyAlignment="1">
      <alignment horizontal="center" wrapText="1"/>
    </xf>
    <xf numFmtId="0" fontId="14" fillId="0" borderId="20" xfId="0" applyFont="1" applyBorder="1" applyAlignment="1">
      <alignment vertical="top" wrapText="1"/>
    </xf>
    <xf numFmtId="0" fontId="8" fillId="0" borderId="0" xfId="0" applyFont="1" applyAlignment="1">
      <alignment horizontal="left"/>
    </xf>
    <xf numFmtId="0" fontId="7" fillId="0" borderId="20" xfId="0" applyFont="1" applyBorder="1" applyAlignment="1">
      <alignment vertical="top" wrapText="1"/>
    </xf>
    <xf numFmtId="0" fontId="14" fillId="0" borderId="21" xfId="0" applyFont="1" applyBorder="1" applyAlignment="1">
      <alignment horizontal="justify" vertical="top" wrapText="1"/>
    </xf>
    <xf numFmtId="0" fontId="14" fillId="0" borderId="20" xfId="0" applyFont="1" applyBorder="1" applyAlignment="1">
      <alignment horizontal="justify" vertical="top" wrapText="1"/>
    </xf>
    <xf numFmtId="0" fontId="14" fillId="0" borderId="20" xfId="0" applyFont="1" applyBorder="1" applyAlignment="1">
      <alignment horizontal="left" vertical="top" wrapText="1" indent="3"/>
    </xf>
    <xf numFmtId="0" fontId="14" fillId="0" borderId="21" xfId="0" applyFont="1" applyBorder="1" applyAlignment="1">
      <alignment horizontal="left" vertical="top" wrapText="1" indent="3"/>
    </xf>
    <xf numFmtId="0" fontId="7" fillId="0" borderId="22" xfId="0" applyFont="1" applyBorder="1" applyAlignment="1">
      <alignment horizontal="center" wrapText="1"/>
    </xf>
    <xf numFmtId="0" fontId="7" fillId="0" borderId="23" xfId="0" applyFont="1" applyBorder="1" applyAlignment="1">
      <alignment horizont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49" fontId="15" fillId="0" borderId="19" xfId="0" applyNumberFormat="1" applyFont="1" applyBorder="1" applyAlignment="1">
      <alignment horizontal="center" wrapText="1"/>
    </xf>
    <xf numFmtId="4" fontId="15" fillId="0" borderId="0" xfId="0" applyNumberFormat="1" applyFont="1" applyBorder="1" applyAlignment="1">
      <alignment horizontal="center" wrapText="1"/>
    </xf>
    <xf numFmtId="0" fontId="14" fillId="0" borderId="20" xfId="0" applyFont="1" applyBorder="1" applyAlignment="1">
      <alignment horizontal="center" wrapText="1"/>
    </xf>
    <xf numFmtId="4" fontId="14" fillId="0" borderId="20" xfId="0" applyNumberFormat="1" applyFont="1" applyBorder="1" applyAlignment="1">
      <alignment horizontal="center" vertical="top" wrapText="1"/>
    </xf>
    <xf numFmtId="4" fontId="14" fillId="0" borderId="20" xfId="0" applyNumberFormat="1" applyFont="1" applyBorder="1" applyAlignment="1">
      <alignment horizontal="center" wrapText="1"/>
    </xf>
    <xf numFmtId="4" fontId="7" fillId="0" borderId="20" xfId="0" applyNumberFormat="1" applyFont="1" applyBorder="1" applyAlignment="1">
      <alignment horizontal="center"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20" xfId="0" applyFont="1" applyBorder="1" applyAlignment="1">
      <alignment horizontal="right" vertical="top" wrapText="1"/>
    </xf>
    <xf numFmtId="0" fontId="14" fillId="0" borderId="20" xfId="0" applyFont="1" applyBorder="1" applyAlignment="1">
      <alignment horizontal="left" vertical="top" wrapText="1"/>
    </xf>
    <xf numFmtId="0" fontId="14" fillId="0" borderId="24" xfId="0" applyFont="1" applyBorder="1" applyAlignment="1">
      <alignment horizontal="center" wrapText="1"/>
    </xf>
    <xf numFmtId="0" fontId="14" fillId="0" borderId="25" xfId="0" applyFont="1" applyBorder="1" applyAlignment="1">
      <alignment horizontal="center" vertical="top" wrapText="1"/>
    </xf>
    <xf numFmtId="0" fontId="17" fillId="0" borderId="0" xfId="0" applyFont="1" applyAlignment="1">
      <alignment/>
    </xf>
    <xf numFmtId="0" fontId="15" fillId="0" borderId="0" xfId="0" applyFont="1" applyAlignment="1">
      <alignment horizontal="left" wrapText="1"/>
    </xf>
    <xf numFmtId="0" fontId="14" fillId="0" borderId="0" xfId="0" applyFont="1" applyBorder="1" applyAlignment="1">
      <alignment horizontal="center" vertical="top" wrapText="1"/>
    </xf>
    <xf numFmtId="0" fontId="14" fillId="0" borderId="0" xfId="0" applyFont="1" applyBorder="1" applyAlignment="1">
      <alignment horizontal="right" vertical="top" wrapText="1"/>
    </xf>
    <xf numFmtId="4" fontId="14" fillId="0" borderId="0" xfId="0" applyNumberFormat="1" applyFont="1" applyBorder="1" applyAlignment="1">
      <alignment horizontal="center" vertical="top" wrapText="1"/>
    </xf>
    <xf numFmtId="0" fontId="20" fillId="0" borderId="0" xfId="0" applyFont="1" applyBorder="1" applyAlignment="1">
      <alignment horizontal="center" vertical="top" wrapText="1"/>
    </xf>
    <xf numFmtId="0" fontId="15" fillId="0" borderId="0" xfId="0" applyFont="1" applyBorder="1" applyAlignment="1">
      <alignment horizontal="left" vertical="top" wrapText="1"/>
    </xf>
    <xf numFmtId="0" fontId="0" fillId="0" borderId="0" xfId="0" applyBorder="1" applyAlignment="1">
      <alignment horizontal="left" wrapText="1"/>
    </xf>
    <xf numFmtId="0" fontId="14" fillId="0" borderId="23" xfId="0" applyFont="1" applyBorder="1" applyAlignment="1">
      <alignment horizontal="center" vertical="center" wrapText="1"/>
    </xf>
    <xf numFmtId="0" fontId="10" fillId="0" borderId="0" xfId="0" applyFont="1" applyBorder="1" applyAlignment="1">
      <alignment horizontal="left" vertical="top" wrapText="1"/>
    </xf>
    <xf numFmtId="0" fontId="21" fillId="0" borderId="0" xfId="0" applyFont="1" applyBorder="1" applyAlignment="1">
      <alignment horizontal="left" wrapText="1"/>
    </xf>
    <xf numFmtId="4" fontId="10" fillId="0" borderId="0" xfId="0" applyNumberFormat="1" applyFont="1" applyBorder="1" applyAlignment="1">
      <alignment horizontal="center" wrapText="1"/>
    </xf>
    <xf numFmtId="0" fontId="21" fillId="0" borderId="0" xfId="0" applyFont="1" applyBorder="1" applyAlignment="1">
      <alignment horizontal="center" wrapText="1"/>
    </xf>
    <xf numFmtId="0" fontId="0" fillId="0" borderId="0" xfId="0" applyAlignment="1">
      <alignment wrapText="1"/>
    </xf>
    <xf numFmtId="0" fontId="10" fillId="0" borderId="22" xfId="0" applyFont="1" applyBorder="1" applyAlignment="1">
      <alignment horizontal="left" vertical="top" wrapText="1"/>
    </xf>
    <xf numFmtId="0" fontId="14" fillId="0" borderId="0" xfId="0" applyFont="1" applyBorder="1" applyAlignment="1">
      <alignment horizontal="center" wrapText="1"/>
    </xf>
    <xf numFmtId="0" fontId="20" fillId="0" borderId="0" xfId="0" applyFont="1" applyBorder="1" applyAlignment="1">
      <alignment horizontal="center" wrapText="1"/>
    </xf>
    <xf numFmtId="4" fontId="14" fillId="0" borderId="0" xfId="0" applyNumberFormat="1" applyFont="1" applyBorder="1" applyAlignment="1">
      <alignment horizontal="center" wrapText="1"/>
    </xf>
    <xf numFmtId="186" fontId="7" fillId="0" borderId="0" xfId="0" applyNumberFormat="1" applyFont="1" applyBorder="1" applyAlignment="1">
      <alignment horizontal="center"/>
    </xf>
    <xf numFmtId="186" fontId="0" fillId="0" borderId="0" xfId="0" applyNumberFormat="1" applyAlignment="1">
      <alignment/>
    </xf>
    <xf numFmtId="0" fontId="15" fillId="0" borderId="20" xfId="0" applyFont="1" applyBorder="1" applyAlignment="1">
      <alignment horizontal="left" vertical="top" wrapText="1"/>
    </xf>
    <xf numFmtId="0" fontId="0" fillId="0" borderId="26" xfId="0" applyBorder="1" applyAlignment="1">
      <alignment/>
    </xf>
    <xf numFmtId="0" fontId="21" fillId="0" borderId="22" xfId="0" applyFont="1" applyBorder="1" applyAlignment="1">
      <alignment horizontal="center"/>
    </xf>
    <xf numFmtId="4" fontId="7" fillId="0" borderId="26" xfId="0" applyNumberFormat="1" applyFont="1" applyBorder="1" applyAlignment="1">
      <alignment horizontal="center" wrapText="1"/>
    </xf>
    <xf numFmtId="4" fontId="7" fillId="0" borderId="27" xfId="0" applyNumberFormat="1" applyFont="1" applyBorder="1" applyAlignment="1">
      <alignment/>
    </xf>
    <xf numFmtId="4" fontId="7" fillId="0" borderId="19" xfId="0" applyNumberFormat="1" applyFont="1" applyBorder="1" applyAlignment="1">
      <alignment/>
    </xf>
    <xf numFmtId="4" fontId="7" fillId="0" borderId="26" xfId="0" applyNumberFormat="1" applyFont="1" applyBorder="1" applyAlignment="1">
      <alignment/>
    </xf>
    <xf numFmtId="4" fontId="7" fillId="0" borderId="21" xfId="0" applyNumberFormat="1" applyFont="1" applyBorder="1" applyAlignment="1">
      <alignment/>
    </xf>
    <xf numFmtId="4" fontId="7" fillId="0" borderId="22" xfId="0" applyNumberFormat="1" applyFont="1" applyBorder="1" applyAlignment="1">
      <alignment/>
    </xf>
    <xf numFmtId="0" fontId="15" fillId="0" borderId="23" xfId="0" applyFont="1" applyBorder="1" applyAlignment="1">
      <alignment horizontal="center" wrapText="1"/>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5" fillId="0" borderId="33" xfId="0" applyNumberFormat="1" applyFont="1" applyBorder="1" applyAlignment="1">
      <alignment horizontal="center" vertical="center"/>
    </xf>
    <xf numFmtId="49" fontId="7" fillId="33" borderId="29" xfId="0" applyNumberFormat="1" applyFont="1" applyFill="1" applyBorder="1" applyAlignment="1">
      <alignment horizontal="center"/>
    </xf>
    <xf numFmtId="0" fontId="7" fillId="0" borderId="30" xfId="0" applyFont="1" applyBorder="1" applyAlignment="1">
      <alignment horizontal="left"/>
    </xf>
    <xf numFmtId="0" fontId="0" fillId="0" borderId="10" xfId="0" applyBorder="1" applyAlignment="1">
      <alignment horizontal="center"/>
    </xf>
    <xf numFmtId="4" fontId="8" fillId="33" borderId="34" xfId="0" applyNumberFormat="1" applyFont="1" applyFill="1" applyBorder="1" applyAlignment="1">
      <alignment horizontal="center" vertical="center"/>
    </xf>
    <xf numFmtId="4" fontId="8" fillId="33" borderId="10" xfId="0" applyNumberFormat="1" applyFont="1" applyFill="1" applyBorder="1" applyAlignment="1">
      <alignment horizontal="center" vertical="center"/>
    </xf>
    <xf numFmtId="4" fontId="8" fillId="33" borderId="35" xfId="0" applyNumberFormat="1" applyFont="1" applyFill="1" applyBorder="1" applyAlignment="1">
      <alignment horizontal="center" vertical="center"/>
    </xf>
    <xf numFmtId="4" fontId="7" fillId="33" borderId="34" xfId="0" applyNumberFormat="1" applyFont="1" applyFill="1" applyBorder="1" applyAlignment="1">
      <alignment horizontal="right"/>
    </xf>
    <xf numFmtId="4" fontId="7" fillId="33" borderId="10" xfId="0" applyNumberFormat="1" applyFont="1" applyFill="1" applyBorder="1" applyAlignment="1">
      <alignment horizontal="right"/>
    </xf>
    <xf numFmtId="0" fontId="4" fillId="0" borderId="0" xfId="0" applyFont="1" applyBorder="1" applyAlignment="1">
      <alignment horizontal="left" vertical="top"/>
    </xf>
    <xf numFmtId="49" fontId="7" fillId="0" borderId="36" xfId="0" applyNumberFormat="1" applyFont="1" applyBorder="1" applyAlignment="1">
      <alignment horizontal="center"/>
    </xf>
    <xf numFmtId="4" fontId="24" fillId="33" borderId="37" xfId="0" applyNumberFormat="1" applyFont="1" applyFill="1" applyBorder="1" applyAlignment="1">
      <alignment horizontal="right" vertical="center"/>
    </xf>
    <xf numFmtId="0" fontId="8" fillId="0" borderId="38" xfId="0" applyFont="1" applyBorder="1" applyAlignment="1">
      <alignment horizontal="left" indent="2"/>
    </xf>
    <xf numFmtId="49" fontId="7" fillId="0" borderId="39" xfId="0" applyNumberFormat="1" applyFont="1" applyBorder="1" applyAlignment="1">
      <alignment horizontal="center"/>
    </xf>
    <xf numFmtId="49" fontId="7" fillId="0" borderId="28" xfId="0" applyNumberFormat="1" applyFont="1" applyBorder="1" applyAlignment="1">
      <alignment horizontal="center"/>
    </xf>
    <xf numFmtId="4" fontId="7" fillId="0" borderId="28" xfId="0" applyNumberFormat="1" applyFont="1" applyBorder="1" applyAlignment="1">
      <alignment horizontal="center" vertical="center"/>
    </xf>
    <xf numFmtId="0" fontId="14" fillId="0" borderId="40" xfId="0" applyFont="1" applyBorder="1" applyAlignment="1">
      <alignment horizontal="left" indent="1"/>
    </xf>
    <xf numFmtId="0" fontId="7" fillId="0" borderId="34" xfId="0" applyNumberFormat="1" applyFont="1" applyBorder="1" applyAlignment="1">
      <alignment horizontal="right"/>
    </xf>
    <xf numFmtId="0" fontId="7" fillId="0" borderId="10" xfId="0" applyNumberFormat="1" applyFont="1" applyBorder="1" applyAlignment="1">
      <alignment horizontal="right"/>
    </xf>
    <xf numFmtId="0" fontId="7" fillId="0" borderId="41" xfId="0" applyNumberFormat="1" applyFont="1" applyBorder="1" applyAlignment="1">
      <alignment horizontal="right"/>
    </xf>
    <xf numFmtId="4" fontId="7" fillId="0" borderId="28" xfId="0" applyNumberFormat="1" applyFont="1" applyBorder="1" applyAlignment="1">
      <alignment horizontal="center"/>
    </xf>
    <xf numFmtId="0" fontId="14" fillId="0" borderId="40" xfId="0" applyFont="1" applyBorder="1" applyAlignment="1">
      <alignment horizontal="left" wrapText="1" indent="1"/>
    </xf>
    <xf numFmtId="49" fontId="8" fillId="0" borderId="28" xfId="0" applyNumberFormat="1" applyFont="1" applyBorder="1" applyAlignment="1">
      <alignment horizontal="center"/>
    </xf>
    <xf numFmtId="4" fontId="7" fillId="8" borderId="28" xfId="0" applyNumberFormat="1" applyFont="1" applyFill="1" applyBorder="1" applyAlignment="1">
      <alignment horizontal="center" vertical="center"/>
    </xf>
    <xf numFmtId="0" fontId="18" fillId="0" borderId="40" xfId="0" applyFont="1" applyBorder="1" applyAlignment="1">
      <alignment horizontal="left" indent="1"/>
    </xf>
    <xf numFmtId="4" fontId="8" fillId="0" borderId="28" xfId="0" applyNumberFormat="1" applyFont="1" applyBorder="1" applyAlignment="1">
      <alignment horizontal="center" vertical="center"/>
    </xf>
    <xf numFmtId="0" fontId="7" fillId="0" borderId="0" xfId="0" applyFont="1" applyBorder="1" applyAlignment="1">
      <alignment horizontal="left" indent="3"/>
    </xf>
    <xf numFmtId="0" fontId="7" fillId="0" borderId="21" xfId="0" applyFont="1" applyBorder="1" applyAlignment="1">
      <alignment horizontal="left" indent="3"/>
    </xf>
    <xf numFmtId="0" fontId="7" fillId="0" borderId="40" xfId="0" applyFont="1" applyBorder="1" applyAlignment="1">
      <alignment horizontal="left" indent="3"/>
    </xf>
    <xf numFmtId="0" fontId="7" fillId="33" borderId="40" xfId="0" applyFont="1" applyFill="1" applyBorder="1" applyAlignment="1">
      <alignment horizontal="left" indent="2"/>
    </xf>
    <xf numFmtId="0" fontId="7" fillId="33" borderId="42" xfId="0" applyFont="1" applyFill="1" applyBorder="1" applyAlignment="1">
      <alignment horizontal="left" indent="2"/>
    </xf>
    <xf numFmtId="0" fontId="7" fillId="0" borderId="38" xfId="0" applyFont="1" applyBorder="1" applyAlignment="1">
      <alignment horizontal="left" indent="3"/>
    </xf>
    <xf numFmtId="0" fontId="7" fillId="0" borderId="43" xfId="0" applyFont="1" applyBorder="1" applyAlignment="1">
      <alignment horizontal="left" indent="3"/>
    </xf>
    <xf numFmtId="49" fontId="7" fillId="0" borderId="44" xfId="0" applyNumberFormat="1" applyFont="1" applyBorder="1" applyAlignment="1">
      <alignment horizontal="center"/>
    </xf>
    <xf numFmtId="49" fontId="7" fillId="0" borderId="38" xfId="0" applyNumberFormat="1" applyFont="1" applyBorder="1" applyAlignment="1">
      <alignment horizontal="center"/>
    </xf>
    <xf numFmtId="49" fontId="7" fillId="0" borderId="45" xfId="0" applyNumberFormat="1" applyFont="1" applyBorder="1" applyAlignment="1">
      <alignment horizontal="center"/>
    </xf>
    <xf numFmtId="49" fontId="7" fillId="0" borderId="46" xfId="0" applyNumberFormat="1" applyFont="1" applyBorder="1" applyAlignment="1">
      <alignment horizontal="center"/>
    </xf>
    <xf numFmtId="49" fontId="7" fillId="0" borderId="0"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0" xfId="0" applyNumberFormat="1" applyFont="1" applyBorder="1" applyAlignment="1">
      <alignment horizontal="center"/>
    </xf>
    <xf numFmtId="49" fontId="7" fillId="0" borderId="49"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 fontId="7" fillId="33" borderId="29" xfId="0" applyNumberFormat="1" applyFont="1" applyFill="1" applyBorder="1" applyAlignment="1">
      <alignment horizontal="center" vertical="center"/>
    </xf>
    <xf numFmtId="4" fontId="7" fillId="33" borderId="38" xfId="0" applyNumberFormat="1" applyFont="1" applyFill="1" applyBorder="1" applyAlignment="1">
      <alignment horizontal="center" vertical="center"/>
    </xf>
    <xf numFmtId="4" fontId="7" fillId="33" borderId="45" xfId="0" applyNumberFormat="1" applyFont="1" applyFill="1" applyBorder="1" applyAlignment="1">
      <alignment horizontal="center" vertical="center"/>
    </xf>
    <xf numFmtId="4" fontId="7" fillId="33" borderId="31" xfId="0" applyNumberFormat="1" applyFont="1" applyFill="1" applyBorder="1" applyAlignment="1">
      <alignment horizontal="center" vertical="center"/>
    </xf>
    <xf numFmtId="4" fontId="7" fillId="33" borderId="40" xfId="0" applyNumberFormat="1" applyFont="1" applyFill="1" applyBorder="1" applyAlignment="1">
      <alignment horizontal="center" vertical="center"/>
    </xf>
    <xf numFmtId="4" fontId="7" fillId="33" borderId="49" xfId="0" applyNumberFormat="1" applyFont="1" applyFill="1" applyBorder="1" applyAlignment="1">
      <alignment horizontal="center" vertical="center"/>
    </xf>
    <xf numFmtId="4" fontId="7" fillId="0" borderId="29" xfId="0" applyNumberFormat="1" applyFont="1" applyBorder="1" applyAlignment="1">
      <alignment horizontal="center" vertical="center"/>
    </xf>
    <xf numFmtId="4" fontId="7" fillId="0" borderId="38" xfId="0" applyNumberFormat="1" applyFont="1" applyBorder="1" applyAlignment="1">
      <alignment horizontal="center" vertical="center"/>
    </xf>
    <xf numFmtId="4" fontId="7" fillId="0" borderId="45" xfId="0" applyNumberFormat="1" applyFont="1" applyBorder="1" applyAlignment="1">
      <alignment horizontal="center" vertical="center"/>
    </xf>
    <xf numFmtId="4" fontId="7" fillId="0" borderId="30"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47" xfId="0" applyNumberFormat="1" applyFont="1" applyBorder="1" applyAlignment="1">
      <alignment horizontal="center" vertical="center"/>
    </xf>
    <xf numFmtId="4" fontId="7" fillId="0" borderId="31" xfId="0" applyNumberFormat="1" applyFont="1" applyBorder="1" applyAlignment="1">
      <alignment horizontal="center" vertical="center"/>
    </xf>
    <xf numFmtId="4" fontId="7" fillId="0" borderId="40" xfId="0" applyNumberFormat="1" applyFont="1" applyBorder="1" applyAlignment="1">
      <alignment horizontal="center" vertical="center"/>
    </xf>
    <xf numFmtId="4" fontId="7" fillId="0" borderId="49" xfId="0" applyNumberFormat="1" applyFont="1" applyBorder="1" applyAlignment="1">
      <alignment horizontal="center" vertical="center"/>
    </xf>
    <xf numFmtId="0" fontId="7" fillId="0" borderId="29" xfId="0" applyNumberFormat="1" applyFont="1" applyBorder="1" applyAlignment="1">
      <alignment horizontal="center"/>
    </xf>
    <xf numFmtId="0" fontId="7" fillId="0" borderId="38" xfId="0" applyNumberFormat="1" applyFont="1" applyBorder="1" applyAlignment="1">
      <alignment horizontal="center"/>
    </xf>
    <xf numFmtId="0" fontId="7" fillId="0" borderId="43" xfId="0" applyNumberFormat="1" applyFont="1" applyBorder="1" applyAlignment="1">
      <alignment horizontal="center"/>
    </xf>
    <xf numFmtId="0" fontId="7" fillId="0" borderId="30" xfId="0" applyNumberFormat="1" applyFont="1" applyBorder="1" applyAlignment="1">
      <alignment horizontal="center"/>
    </xf>
    <xf numFmtId="0" fontId="7" fillId="0" borderId="0" xfId="0" applyNumberFormat="1" applyFont="1" applyBorder="1" applyAlignment="1">
      <alignment horizontal="center"/>
    </xf>
    <xf numFmtId="0" fontId="7" fillId="0" borderId="21" xfId="0" applyNumberFormat="1" applyFont="1" applyBorder="1" applyAlignment="1">
      <alignment horizontal="center"/>
    </xf>
    <xf numFmtId="0" fontId="7" fillId="0" borderId="31" xfId="0" applyNumberFormat="1" applyFont="1" applyBorder="1" applyAlignment="1">
      <alignment horizontal="center"/>
    </xf>
    <xf numFmtId="0" fontId="7" fillId="0" borderId="40" xfId="0" applyNumberFormat="1" applyFont="1" applyBorder="1" applyAlignment="1">
      <alignment horizontal="center"/>
    </xf>
    <xf numFmtId="0" fontId="7" fillId="0" borderId="42" xfId="0" applyNumberFormat="1" applyFont="1" applyBorder="1" applyAlignment="1">
      <alignment horizontal="center"/>
    </xf>
    <xf numFmtId="0" fontId="7" fillId="0" borderId="29" xfId="0" applyNumberFormat="1" applyFont="1" applyBorder="1" applyAlignment="1">
      <alignment horizontal="right"/>
    </xf>
    <xf numFmtId="0" fontId="7" fillId="0" borderId="38" xfId="0" applyNumberFormat="1" applyFont="1" applyBorder="1" applyAlignment="1">
      <alignment horizontal="right"/>
    </xf>
    <xf numFmtId="0" fontId="7" fillId="0" borderId="43" xfId="0" applyNumberFormat="1" applyFont="1" applyBorder="1" applyAlignment="1">
      <alignment horizontal="right"/>
    </xf>
    <xf numFmtId="0" fontId="7" fillId="0" borderId="30" xfId="0" applyNumberFormat="1" applyFont="1" applyBorder="1" applyAlignment="1">
      <alignment horizontal="right"/>
    </xf>
    <xf numFmtId="0" fontId="7" fillId="0" borderId="0" xfId="0" applyNumberFormat="1" applyFont="1" applyBorder="1" applyAlignment="1">
      <alignment horizontal="right"/>
    </xf>
    <xf numFmtId="0" fontId="7" fillId="0" borderId="21" xfId="0" applyNumberFormat="1" applyFont="1" applyBorder="1" applyAlignment="1">
      <alignment horizontal="right"/>
    </xf>
    <xf numFmtId="0" fontId="7" fillId="0" borderId="31" xfId="0" applyNumberFormat="1" applyFont="1" applyBorder="1" applyAlignment="1">
      <alignment horizontal="right"/>
    </xf>
    <xf numFmtId="0" fontId="7" fillId="0" borderId="40" xfId="0" applyNumberFormat="1" applyFont="1" applyBorder="1" applyAlignment="1">
      <alignment horizontal="right"/>
    </xf>
    <xf numFmtId="0" fontId="7" fillId="0" borderId="42" xfId="0" applyNumberFormat="1" applyFont="1" applyBorder="1" applyAlignment="1">
      <alignment horizontal="right"/>
    </xf>
    <xf numFmtId="0" fontId="7" fillId="0" borderId="28" xfId="0" applyNumberFormat="1" applyFont="1" applyBorder="1" applyAlignment="1">
      <alignment horizontal="center"/>
    </xf>
    <xf numFmtId="0" fontId="7" fillId="0" borderId="37" xfId="0" applyNumberFormat="1" applyFont="1" applyBorder="1" applyAlignment="1">
      <alignment horizontal="center"/>
    </xf>
    <xf numFmtId="0" fontId="18" fillId="33" borderId="10" xfId="0" applyFont="1" applyFill="1" applyBorder="1" applyAlignment="1">
      <alignment/>
    </xf>
    <xf numFmtId="49" fontId="8" fillId="0" borderId="39" xfId="0" applyNumberFormat="1" applyFont="1" applyBorder="1" applyAlignment="1">
      <alignment horizontal="center"/>
    </xf>
    <xf numFmtId="4" fontId="7" fillId="34" borderId="28" xfId="0" applyNumberFormat="1" applyFont="1" applyFill="1" applyBorder="1" applyAlignment="1">
      <alignment horizontal="center" vertical="center"/>
    </xf>
    <xf numFmtId="4" fontId="7" fillId="34" borderId="34" xfId="0" applyNumberFormat="1" applyFont="1" applyFill="1" applyBorder="1" applyAlignment="1">
      <alignment horizontal="center" vertical="center"/>
    </xf>
    <xf numFmtId="4" fontId="7" fillId="34" borderId="10" xfId="0" applyNumberFormat="1" applyFont="1" applyFill="1" applyBorder="1" applyAlignment="1">
      <alignment horizontal="center" vertical="center"/>
    </xf>
    <xf numFmtId="4" fontId="7" fillId="34" borderId="35" xfId="0" applyNumberFormat="1" applyFont="1" applyFill="1" applyBorder="1" applyAlignment="1">
      <alignment horizontal="center" vertical="center"/>
    </xf>
    <xf numFmtId="0" fontId="7" fillId="0" borderId="28" xfId="0" applyNumberFormat="1" applyFont="1" applyBorder="1" applyAlignment="1">
      <alignment horizontal="right"/>
    </xf>
    <xf numFmtId="0" fontId="7" fillId="0" borderId="37" xfId="0" applyNumberFormat="1" applyFont="1" applyBorder="1" applyAlignment="1">
      <alignment horizontal="right"/>
    </xf>
    <xf numFmtId="4" fontId="7" fillId="0" borderId="50" xfId="0" applyNumberFormat="1" applyFont="1" applyBorder="1" applyAlignment="1">
      <alignment horizontal="center" vertical="center"/>
    </xf>
    <xf numFmtId="0" fontId="7" fillId="33" borderId="0" xfId="0" applyFont="1" applyFill="1" applyBorder="1" applyAlignment="1">
      <alignment horizontal="left" indent="2"/>
    </xf>
    <xf numFmtId="0" fontId="7" fillId="0" borderId="40" xfId="0" applyFont="1" applyBorder="1" applyAlignment="1">
      <alignment horizontal="left" indent="2"/>
    </xf>
    <xf numFmtId="0" fontId="7" fillId="0" borderId="42"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51" xfId="0" applyNumberFormat="1" applyFont="1" applyBorder="1" applyAlignment="1">
      <alignment horizontal="right"/>
    </xf>
    <xf numFmtId="0" fontId="7" fillId="0" borderId="52" xfId="0" applyNumberFormat="1" applyFont="1" applyBorder="1" applyAlignment="1">
      <alignment horizontal="right"/>
    </xf>
    <xf numFmtId="0" fontId="7" fillId="0" borderId="53" xfId="0" applyNumberFormat="1" applyFont="1" applyBorder="1" applyAlignment="1">
      <alignment horizontal="right"/>
    </xf>
    <xf numFmtId="0" fontId="7" fillId="0" borderId="10" xfId="0" applyFont="1" applyBorder="1" applyAlignment="1">
      <alignment horizontal="left" indent="2"/>
    </xf>
    <xf numFmtId="49" fontId="7" fillId="0" borderId="54" xfId="0" applyNumberFormat="1" applyFont="1" applyBorder="1" applyAlignment="1">
      <alignment horizontal="center"/>
    </xf>
    <xf numFmtId="49" fontId="7" fillId="0" borderId="50" xfId="0" applyNumberFormat="1" applyFont="1" applyBorder="1" applyAlignment="1">
      <alignment horizontal="center"/>
    </xf>
    <xf numFmtId="0" fontId="7" fillId="0" borderId="38" xfId="0" applyFont="1" applyBorder="1" applyAlignment="1">
      <alignment horizontal="left" indent="2"/>
    </xf>
    <xf numFmtId="0" fontId="8" fillId="0" borderId="10" xfId="0" applyFont="1" applyBorder="1" applyAlignment="1">
      <alignment/>
    </xf>
    <xf numFmtId="49" fontId="8" fillId="0" borderId="29" xfId="0" applyNumberFormat="1" applyFont="1" applyBorder="1" applyAlignment="1">
      <alignment horizontal="center"/>
    </xf>
    <xf numFmtId="49" fontId="8" fillId="0" borderId="38" xfId="0" applyNumberFormat="1" applyFont="1" applyBorder="1" applyAlignment="1">
      <alignment horizontal="center"/>
    </xf>
    <xf numFmtId="49" fontId="8" fillId="0" borderId="45" xfId="0" applyNumberFormat="1" applyFont="1" applyBorder="1" applyAlignment="1">
      <alignment horizontal="center"/>
    </xf>
    <xf numFmtId="4" fontId="7" fillId="35" borderId="29" xfId="0" applyNumberFormat="1" applyFont="1" applyFill="1" applyBorder="1" applyAlignment="1">
      <alignment horizontal="center" vertical="center"/>
    </xf>
    <xf numFmtId="4" fontId="7" fillId="35" borderId="38" xfId="0" applyNumberFormat="1" applyFont="1" applyFill="1" applyBorder="1" applyAlignment="1">
      <alignment horizontal="center" vertical="center"/>
    </xf>
    <xf numFmtId="4" fontId="7" fillId="35" borderId="45" xfId="0" applyNumberFormat="1" applyFont="1" applyFill="1" applyBorder="1" applyAlignment="1">
      <alignment horizontal="center" vertical="center"/>
    </xf>
    <xf numFmtId="0" fontId="7" fillId="33" borderId="40" xfId="0" applyFont="1" applyFill="1" applyBorder="1" applyAlignment="1">
      <alignment horizontal="left" indent="1"/>
    </xf>
    <xf numFmtId="0" fontId="7" fillId="33" borderId="42" xfId="0" applyFont="1" applyFill="1" applyBorder="1" applyAlignment="1">
      <alignment horizontal="left" indent="1"/>
    </xf>
    <xf numFmtId="0" fontId="7" fillId="0" borderId="0" xfId="0" applyFont="1" applyBorder="1" applyAlignment="1">
      <alignment horizontal="left" indent="2"/>
    </xf>
    <xf numFmtId="0" fontId="7" fillId="0" borderId="21" xfId="0" applyFont="1" applyBorder="1" applyAlignment="1">
      <alignment horizontal="left" indent="2"/>
    </xf>
    <xf numFmtId="0" fontId="7" fillId="33" borderId="45" xfId="0" applyFont="1" applyFill="1" applyBorder="1" applyAlignment="1">
      <alignment horizontal="left" indent="1"/>
    </xf>
    <xf numFmtId="0" fontId="7" fillId="33" borderId="33" xfId="0" applyFont="1" applyFill="1" applyBorder="1" applyAlignment="1">
      <alignment horizontal="left" indent="1"/>
    </xf>
    <xf numFmtId="0" fontId="7" fillId="33" borderId="29" xfId="0" applyFont="1" applyFill="1" applyBorder="1" applyAlignment="1">
      <alignment horizontal="left" indent="1"/>
    </xf>
    <xf numFmtId="0" fontId="8" fillId="0" borderId="29" xfId="0" applyNumberFormat="1" applyFont="1" applyBorder="1" applyAlignment="1">
      <alignment horizontal="right"/>
    </xf>
    <xf numFmtId="0" fontId="8" fillId="0" borderId="38" xfId="0" applyNumberFormat="1" applyFont="1" applyBorder="1" applyAlignment="1">
      <alignment horizontal="right"/>
    </xf>
    <xf numFmtId="0" fontId="8" fillId="0" borderId="43" xfId="0" applyNumberFormat="1" applyFont="1" applyBorder="1" applyAlignment="1">
      <alignment horizontal="right"/>
    </xf>
    <xf numFmtId="0" fontId="7" fillId="0" borderId="42" xfId="0" applyFont="1" applyBorder="1" applyAlignment="1">
      <alignment horizontal="left" indent="3"/>
    </xf>
    <xf numFmtId="0" fontId="7" fillId="0" borderId="43" xfId="0" applyFont="1" applyBorder="1" applyAlignment="1">
      <alignment horizontal="left" indent="2"/>
    </xf>
    <xf numFmtId="0" fontId="7" fillId="0" borderId="49" xfId="0" applyFont="1" applyBorder="1" applyAlignment="1">
      <alignment horizontal="left" indent="3"/>
    </xf>
    <xf numFmtId="4" fontId="7" fillId="36" borderId="28" xfId="0" applyNumberFormat="1" applyFont="1" applyFill="1" applyBorder="1" applyAlignment="1">
      <alignment horizontal="center" vertical="center"/>
    </xf>
    <xf numFmtId="0" fontId="18" fillId="0" borderId="10" xfId="0" applyFont="1" applyBorder="1" applyAlignment="1">
      <alignment horizontal="left" indent="1"/>
    </xf>
    <xf numFmtId="0" fontId="7" fillId="0" borderId="10" xfId="0" applyFont="1" applyBorder="1" applyAlignment="1">
      <alignment horizontal="left" indent="1"/>
    </xf>
    <xf numFmtId="0" fontId="7" fillId="33" borderId="38" xfId="0" applyFont="1" applyFill="1" applyBorder="1" applyAlignment="1">
      <alignment horizontal="left" indent="2"/>
    </xf>
    <xf numFmtId="4" fontId="7" fillId="2" borderId="28" xfId="0" applyNumberFormat="1" applyFont="1" applyFill="1" applyBorder="1" applyAlignment="1">
      <alignment horizontal="center" vertical="center"/>
    </xf>
    <xf numFmtId="0" fontId="18" fillId="33" borderId="40" xfId="0" applyFont="1" applyFill="1" applyBorder="1" applyAlignment="1">
      <alignment horizontal="left" indent="1"/>
    </xf>
    <xf numFmtId="0" fontId="18" fillId="33" borderId="42" xfId="0" applyFont="1" applyFill="1" applyBorder="1" applyAlignment="1">
      <alignment horizontal="left" indent="1"/>
    </xf>
    <xf numFmtId="0" fontId="8" fillId="0" borderId="40" xfId="0" applyFont="1" applyBorder="1" applyAlignment="1">
      <alignment/>
    </xf>
    <xf numFmtId="0" fontId="8" fillId="0" borderId="42" xfId="0" applyFont="1" applyBorder="1" applyAlignment="1">
      <alignment/>
    </xf>
    <xf numFmtId="0" fontId="7" fillId="33" borderId="10" xfId="0" applyFont="1" applyFill="1" applyBorder="1" applyAlignment="1">
      <alignment horizontal="left" indent="3"/>
    </xf>
    <xf numFmtId="0" fontId="7" fillId="33" borderId="38" xfId="0" applyFont="1" applyFill="1" applyBorder="1" applyAlignment="1">
      <alignment horizontal="left" indent="3"/>
    </xf>
    <xf numFmtId="0" fontId="7" fillId="33" borderId="40" xfId="0" applyFont="1" applyFill="1" applyBorder="1" applyAlignment="1">
      <alignment horizontal="left" indent="3"/>
    </xf>
    <xf numFmtId="0" fontId="7" fillId="33" borderId="0" xfId="0" applyFont="1" applyFill="1" applyBorder="1" applyAlignment="1">
      <alignment horizontal="left" indent="3"/>
    </xf>
    <xf numFmtId="0" fontId="7" fillId="33" borderId="21" xfId="0" applyFont="1" applyFill="1" applyBorder="1" applyAlignment="1">
      <alignment horizontal="left" indent="2"/>
    </xf>
    <xf numFmtId="0" fontId="7" fillId="33" borderId="10" xfId="0" applyFont="1" applyFill="1" applyBorder="1" applyAlignment="1">
      <alignment horizontal="left" indent="1"/>
    </xf>
    <xf numFmtId="0" fontId="7" fillId="33" borderId="45" xfId="0" applyFont="1" applyFill="1" applyBorder="1" applyAlignment="1">
      <alignment horizontal="left" indent="2"/>
    </xf>
    <xf numFmtId="0" fontId="7" fillId="33" borderId="33" xfId="0" applyFont="1" applyFill="1" applyBorder="1" applyAlignment="1">
      <alignment horizontal="left" indent="2"/>
    </xf>
    <xf numFmtId="0" fontId="7" fillId="33" borderId="29" xfId="0" applyFont="1" applyFill="1" applyBorder="1" applyAlignment="1">
      <alignment horizontal="left" indent="2"/>
    </xf>
    <xf numFmtId="0" fontId="7" fillId="33" borderId="43" xfId="0" applyFont="1" applyFill="1" applyBorder="1" applyAlignment="1">
      <alignment horizontal="left" indent="2"/>
    </xf>
    <xf numFmtId="0" fontId="8" fillId="0" borderId="10" xfId="0" applyFont="1" applyBorder="1" applyAlignment="1">
      <alignment horizontal="left" indent="2"/>
    </xf>
    <xf numFmtId="0" fontId="8" fillId="0" borderId="40" xfId="0" applyFont="1" applyBorder="1" applyAlignment="1">
      <alignment horizontal="left" indent="2"/>
    </xf>
    <xf numFmtId="4" fontId="8" fillId="35" borderId="28" xfId="0" applyNumberFormat="1" applyFont="1" applyFill="1" applyBorder="1" applyAlignment="1">
      <alignment horizontal="center" vertical="center"/>
    </xf>
    <xf numFmtId="0" fontId="8" fillId="0" borderId="10" xfId="0" applyFont="1" applyBorder="1" applyAlignment="1">
      <alignment horizontal="left" indent="1"/>
    </xf>
    <xf numFmtId="0" fontId="7" fillId="0" borderId="10" xfId="0" applyFont="1" applyBorder="1" applyAlignment="1">
      <alignment horizontal="left" wrapText="1" indent="2"/>
    </xf>
    <xf numFmtId="0" fontId="7" fillId="0" borderId="28" xfId="0" applyNumberFormat="1" applyFont="1" applyBorder="1" applyAlignment="1">
      <alignment horizontal="left"/>
    </xf>
    <xf numFmtId="0" fontId="7" fillId="0" borderId="40" xfId="0" applyFont="1" applyBorder="1" applyAlignment="1">
      <alignment horizontal="left" indent="1"/>
    </xf>
    <xf numFmtId="0" fontId="7" fillId="0" borderId="42" xfId="0" applyFont="1" applyBorder="1" applyAlignment="1">
      <alignment horizontal="left" indent="1"/>
    </xf>
    <xf numFmtId="0" fontId="5" fillId="0" borderId="50" xfId="0" applyFont="1" applyBorder="1" applyAlignment="1">
      <alignment horizontal="center" vertical="center"/>
    </xf>
    <xf numFmtId="49" fontId="7" fillId="0" borderId="55" xfId="0" applyNumberFormat="1" applyFont="1" applyBorder="1" applyAlignment="1">
      <alignment horizontal="center"/>
    </xf>
    <xf numFmtId="49" fontId="7" fillId="0" borderId="56" xfId="0" applyNumberFormat="1" applyFont="1" applyBorder="1" applyAlignment="1">
      <alignment horizontal="center"/>
    </xf>
    <xf numFmtId="49" fontId="8" fillId="0" borderId="44" xfId="0" applyNumberFormat="1" applyFont="1" applyBorder="1" applyAlignment="1">
      <alignment horizontal="center"/>
    </xf>
    <xf numFmtId="0" fontId="7" fillId="0" borderId="35" xfId="0" applyFont="1" applyBorder="1" applyAlignment="1">
      <alignment/>
    </xf>
    <xf numFmtId="0" fontId="7" fillId="0" borderId="28" xfId="0" applyFont="1" applyBorder="1" applyAlignment="1">
      <alignment/>
    </xf>
    <xf numFmtId="0" fontId="7" fillId="0" borderId="34" xfId="0" applyFont="1" applyBorder="1" applyAlignment="1">
      <alignment/>
    </xf>
    <xf numFmtId="0" fontId="7" fillId="0" borderId="10" xfId="0" applyFont="1" applyBorder="1" applyAlignment="1">
      <alignment/>
    </xf>
    <xf numFmtId="0" fontId="7" fillId="0" borderId="45" xfId="0" applyFont="1" applyBorder="1" applyAlignment="1">
      <alignment horizontal="left" indent="1"/>
    </xf>
    <xf numFmtId="0" fontId="7" fillId="0" borderId="33" xfId="0" applyFont="1" applyBorder="1" applyAlignment="1">
      <alignment horizontal="left" indent="1"/>
    </xf>
    <xf numFmtId="0" fontId="7" fillId="0" borderId="57" xfId="0" applyFont="1" applyBorder="1" applyAlignment="1">
      <alignment horizontal="left" indent="1"/>
    </xf>
    <xf numFmtId="0" fontId="7" fillId="0" borderId="55" xfId="0" applyNumberFormat="1" applyFont="1" applyBorder="1" applyAlignment="1">
      <alignment horizontal="right"/>
    </xf>
    <xf numFmtId="0" fontId="5" fillId="0" borderId="0" xfId="0" applyFont="1" applyBorder="1" applyAlignment="1">
      <alignment horizontal="center"/>
    </xf>
    <xf numFmtId="0" fontId="5" fillId="0" borderId="47" xfId="0" applyFont="1" applyBorder="1" applyAlignment="1">
      <alignment horizontal="center"/>
    </xf>
    <xf numFmtId="0" fontId="5" fillId="0" borderId="30" xfId="0" applyFont="1" applyBorder="1" applyAlignment="1">
      <alignment horizont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49" fontId="10" fillId="0" borderId="40" xfId="0" applyNumberFormat="1" applyFont="1" applyBorder="1" applyAlignment="1">
      <alignment horizontal="left"/>
    </xf>
    <xf numFmtId="189" fontId="15" fillId="0" borderId="40" xfId="0" applyNumberFormat="1" applyFont="1" applyBorder="1" applyAlignment="1">
      <alignment horizontal="center"/>
    </xf>
    <xf numFmtId="189" fontId="22" fillId="0" borderId="40" xfId="0" applyNumberFormat="1" applyFont="1" applyBorder="1" applyAlignment="1">
      <alignment/>
    </xf>
    <xf numFmtId="0" fontId="8" fillId="0" borderId="0" xfId="0" applyFont="1" applyAlignment="1">
      <alignment horizontal="center"/>
    </xf>
    <xf numFmtId="14" fontId="7" fillId="0" borderId="58" xfId="0" applyNumberFormat="1" applyFont="1" applyBorder="1" applyAlignment="1">
      <alignment horizontal="center"/>
    </xf>
    <xf numFmtId="14" fontId="7" fillId="0" borderId="32" xfId="0" applyNumberFormat="1" applyFont="1" applyBorder="1" applyAlignment="1">
      <alignment horizontal="center"/>
    </xf>
    <xf numFmtId="14" fontId="7" fillId="0" borderId="59" xfId="0" applyNumberFormat="1" applyFont="1" applyBorder="1" applyAlignment="1">
      <alignment horizontal="center"/>
    </xf>
    <xf numFmtId="49" fontId="7" fillId="0" borderId="37" xfId="0" applyNumberFormat="1" applyFont="1" applyBorder="1" applyAlignment="1">
      <alignment horizontal="center"/>
    </xf>
    <xf numFmtId="0" fontId="5" fillId="0" borderId="29" xfId="0" applyFont="1" applyBorder="1" applyAlignment="1">
      <alignment horizontal="center"/>
    </xf>
    <xf numFmtId="0" fontId="5" fillId="0" borderId="38" xfId="0" applyFont="1" applyBorder="1" applyAlignment="1">
      <alignment horizontal="center"/>
    </xf>
    <xf numFmtId="0" fontId="5" fillId="0" borderId="45" xfId="0" applyFont="1" applyBorder="1" applyAlignment="1">
      <alignment horizontal="center"/>
    </xf>
    <xf numFmtId="0" fontId="5" fillId="0" borderId="34" xfId="0" applyFont="1" applyBorder="1" applyAlignment="1">
      <alignment horizontal="center"/>
    </xf>
    <xf numFmtId="0" fontId="5" fillId="0" borderId="10" xfId="0" applyFont="1" applyBorder="1" applyAlignment="1">
      <alignment horizontal="center"/>
    </xf>
    <xf numFmtId="0" fontId="10" fillId="0" borderId="40" xfId="0" applyFont="1" applyBorder="1" applyAlignment="1">
      <alignment horizontal="center" wrapText="1"/>
    </xf>
    <xf numFmtId="0" fontId="15" fillId="0" borderId="40" xfId="0" applyFont="1" applyBorder="1" applyAlignment="1">
      <alignment horizontal="center"/>
    </xf>
    <xf numFmtId="49" fontId="7" fillId="0" borderId="60" xfId="0" applyNumberFormat="1" applyFont="1" applyBorder="1" applyAlignment="1">
      <alignment horizontal="center"/>
    </xf>
    <xf numFmtId="0" fontId="5" fillId="0" borderId="51" xfId="0" applyFont="1" applyBorder="1" applyAlignment="1">
      <alignment horizontal="center" vertical="center"/>
    </xf>
    <xf numFmtId="0" fontId="7" fillId="0" borderId="61" xfId="0" applyNumberFormat="1" applyFont="1" applyBorder="1" applyAlignment="1">
      <alignment horizontal="right"/>
    </xf>
    <xf numFmtId="0" fontId="7" fillId="0" borderId="55" xfId="0" applyNumberFormat="1" applyFont="1" applyBorder="1" applyAlignment="1">
      <alignment horizontal="left"/>
    </xf>
    <xf numFmtId="0" fontId="7" fillId="0" borderId="29"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7" fillId="0" borderId="62" xfId="0" applyFont="1" applyBorder="1" applyAlignment="1">
      <alignment horizontal="center" vertical="center"/>
    </xf>
    <xf numFmtId="0" fontId="7" fillId="0" borderId="25" xfId="0" applyFont="1" applyBorder="1" applyAlignment="1">
      <alignment horizontal="center" vertical="center"/>
    </xf>
    <xf numFmtId="0" fontId="7" fillId="0" borderId="63" xfId="0" applyFont="1" applyBorder="1" applyAlignment="1">
      <alignment horizontal="center" vertical="center"/>
    </xf>
    <xf numFmtId="0" fontId="4" fillId="0" borderId="0" xfId="0" applyFont="1" applyAlignment="1">
      <alignment horizontal="center" vertical="top"/>
    </xf>
    <xf numFmtId="0" fontId="7" fillId="0" borderId="40" xfId="0" applyFont="1" applyBorder="1" applyAlignment="1">
      <alignment horizontal="center"/>
    </xf>
    <xf numFmtId="0" fontId="4" fillId="0" borderId="38" xfId="0" applyFont="1" applyBorder="1" applyAlignment="1">
      <alignment horizontal="center" vertical="top"/>
    </xf>
    <xf numFmtId="189" fontId="7" fillId="0" borderId="40" xfId="0" applyNumberFormat="1" applyFont="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0" xfId="0" applyFont="1" applyAlignment="1">
      <alignment horizontal="center"/>
    </xf>
    <xf numFmtId="0" fontId="7" fillId="0" borderId="40" xfId="0" applyFont="1" applyBorder="1" applyAlignment="1">
      <alignment horizontal="center" wrapText="1"/>
    </xf>
    <xf numFmtId="0" fontId="7" fillId="0" borderId="45" xfId="0" applyFont="1" applyBorder="1" applyAlignment="1">
      <alignment horizontal="left" indent="2"/>
    </xf>
    <xf numFmtId="0" fontId="7" fillId="0" borderId="33" xfId="0" applyFont="1" applyBorder="1" applyAlignment="1">
      <alignment horizontal="left" indent="2"/>
    </xf>
    <xf numFmtId="0" fontId="7" fillId="0" borderId="29" xfId="0" applyFont="1" applyBorder="1" applyAlignment="1">
      <alignment horizontal="left" indent="2"/>
    </xf>
    <xf numFmtId="4" fontId="7" fillId="33" borderId="28" xfId="0" applyNumberFormat="1" applyFont="1" applyFill="1" applyBorder="1" applyAlignment="1">
      <alignment horizontal="center" vertical="center"/>
    </xf>
    <xf numFmtId="4" fontId="7" fillId="2" borderId="29" xfId="0" applyNumberFormat="1" applyFont="1" applyFill="1" applyBorder="1" applyAlignment="1">
      <alignment horizontal="center" vertical="center"/>
    </xf>
    <xf numFmtId="4" fontId="7" fillId="2" borderId="38" xfId="0" applyNumberFormat="1" applyFont="1" applyFill="1" applyBorder="1" applyAlignment="1">
      <alignment horizontal="center" vertical="center"/>
    </xf>
    <xf numFmtId="4" fontId="7" fillId="2" borderId="45" xfId="0" applyNumberFormat="1" applyFont="1" applyFill="1" applyBorder="1" applyAlignment="1">
      <alignment horizontal="center" vertical="center"/>
    </xf>
    <xf numFmtId="4" fontId="7" fillId="2" borderId="31" xfId="0" applyNumberFormat="1" applyFont="1" applyFill="1" applyBorder="1" applyAlignment="1">
      <alignment horizontal="center" vertical="center"/>
    </xf>
    <xf numFmtId="4" fontId="7" fillId="2" borderId="40" xfId="0" applyNumberFormat="1" applyFont="1" applyFill="1" applyBorder="1" applyAlignment="1">
      <alignment horizontal="center" vertical="center"/>
    </xf>
    <xf numFmtId="4" fontId="7" fillId="2" borderId="49" xfId="0" applyNumberFormat="1" applyFont="1" applyFill="1" applyBorder="1" applyAlignment="1">
      <alignment horizontal="center" vertical="center"/>
    </xf>
    <xf numFmtId="0" fontId="18" fillId="33" borderId="40" xfId="0" applyFont="1" applyFill="1" applyBorder="1" applyAlignment="1">
      <alignment horizontal="left" indent="2"/>
    </xf>
    <xf numFmtId="0" fontId="18" fillId="33" borderId="45" xfId="0" applyFont="1" applyFill="1" applyBorder="1" applyAlignment="1">
      <alignment horizontal="left" indent="2"/>
    </xf>
    <xf numFmtId="0" fontId="18" fillId="33" borderId="33" xfId="0" applyFont="1" applyFill="1" applyBorder="1" applyAlignment="1">
      <alignment horizontal="left" indent="2"/>
    </xf>
    <xf numFmtId="0" fontId="18" fillId="33" borderId="29" xfId="0" applyFont="1" applyFill="1" applyBorder="1" applyAlignment="1">
      <alignment horizontal="left" indent="2"/>
    </xf>
    <xf numFmtId="0" fontId="7" fillId="33" borderId="10" xfId="0" applyFont="1" applyFill="1" applyBorder="1" applyAlignment="1">
      <alignment horizontal="left" indent="2"/>
    </xf>
    <xf numFmtId="4" fontId="7" fillId="33" borderId="29" xfId="0" applyNumberFormat="1" applyFont="1" applyFill="1" applyBorder="1" applyAlignment="1">
      <alignment horizontal="right"/>
    </xf>
    <xf numFmtId="4" fontId="7" fillId="33" borderId="38" xfId="0" applyNumberFormat="1" applyFont="1" applyFill="1" applyBorder="1" applyAlignment="1">
      <alignment horizontal="right"/>
    </xf>
    <xf numFmtId="4" fontId="7" fillId="33" borderId="43" xfId="0" applyNumberFormat="1" applyFont="1" applyFill="1" applyBorder="1" applyAlignment="1">
      <alignment horizontal="right"/>
    </xf>
    <xf numFmtId="49" fontId="7" fillId="0" borderId="10" xfId="0" applyNumberFormat="1" applyFont="1" applyBorder="1" applyAlignment="1">
      <alignment horizontal="center"/>
    </xf>
    <xf numFmtId="0" fontId="0" fillId="0" borderId="10" xfId="0" applyBorder="1" applyAlignment="1">
      <alignment horizontal="center"/>
    </xf>
    <xf numFmtId="0" fontId="0" fillId="0" borderId="35" xfId="0" applyBorder="1" applyAlignment="1">
      <alignment horizontal="center"/>
    </xf>
    <xf numFmtId="49" fontId="7" fillId="0" borderId="64"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 fontId="8" fillId="2" borderId="29" xfId="0" applyNumberFormat="1" applyFont="1" applyFill="1" applyBorder="1" applyAlignment="1">
      <alignment horizontal="center" vertical="center"/>
    </xf>
    <xf numFmtId="4" fontId="8" fillId="2" borderId="38" xfId="0" applyNumberFormat="1" applyFont="1" applyFill="1" applyBorder="1" applyAlignment="1">
      <alignment horizontal="center" vertical="center"/>
    </xf>
    <xf numFmtId="4" fontId="8" fillId="2" borderId="45" xfId="0" applyNumberFormat="1" applyFont="1" applyFill="1" applyBorder="1" applyAlignment="1">
      <alignment horizontal="center" vertical="center"/>
    </xf>
    <xf numFmtId="4" fontId="8" fillId="2" borderId="31" xfId="0" applyNumberFormat="1" applyFont="1" applyFill="1" applyBorder="1" applyAlignment="1">
      <alignment horizontal="center" vertical="center"/>
    </xf>
    <xf numFmtId="4" fontId="8" fillId="2" borderId="40" xfId="0" applyNumberFormat="1" applyFont="1" applyFill="1" applyBorder="1" applyAlignment="1">
      <alignment horizontal="center" vertical="center"/>
    </xf>
    <xf numFmtId="4" fontId="8" fillId="2" borderId="49" xfId="0" applyNumberFormat="1" applyFont="1" applyFill="1" applyBorder="1" applyAlignment="1">
      <alignment horizontal="center" vertical="center"/>
    </xf>
    <xf numFmtId="4" fontId="7" fillId="0" borderId="34"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35" xfId="0" applyNumberFormat="1" applyFont="1" applyBorder="1" applyAlignment="1">
      <alignment horizontal="center" vertical="center"/>
    </xf>
    <xf numFmtId="0" fontId="7" fillId="0" borderId="30" xfId="0" applyFont="1" applyBorder="1" applyAlignment="1">
      <alignment horizontal="left" indent="1"/>
    </xf>
    <xf numFmtId="0" fontId="7" fillId="0" borderId="0" xfId="0" applyFont="1" applyBorder="1" applyAlignment="1">
      <alignment horizontal="left" indent="1"/>
    </xf>
    <xf numFmtId="0" fontId="7" fillId="0" borderId="21" xfId="0" applyFont="1" applyBorder="1" applyAlignment="1">
      <alignment horizontal="left" indent="1"/>
    </xf>
    <xf numFmtId="0" fontId="5" fillId="0" borderId="29" xfId="0" applyFont="1" applyBorder="1" applyAlignment="1">
      <alignment horizontal="left" indent="1"/>
    </xf>
    <xf numFmtId="0" fontId="5" fillId="0" borderId="38" xfId="0" applyFont="1" applyBorder="1" applyAlignment="1">
      <alignment horizontal="left" indent="1"/>
    </xf>
    <xf numFmtId="0" fontId="5" fillId="0" borderId="43" xfId="0" applyFont="1" applyBorder="1" applyAlignment="1">
      <alignment horizontal="left" indent="1"/>
    </xf>
    <xf numFmtId="4" fontId="7" fillId="33" borderId="29" xfId="0" applyNumberFormat="1" applyFont="1" applyFill="1" applyBorder="1" applyAlignment="1">
      <alignment horizontal="left"/>
    </xf>
    <xf numFmtId="4" fontId="7" fillId="33" borderId="38" xfId="0" applyNumberFormat="1" applyFont="1" applyFill="1" applyBorder="1" applyAlignment="1">
      <alignment horizontal="left"/>
    </xf>
    <xf numFmtId="4" fontId="7" fillId="33" borderId="45" xfId="0" applyNumberFormat="1" applyFont="1" applyFill="1" applyBorder="1" applyAlignment="1">
      <alignment horizontal="left"/>
    </xf>
    <xf numFmtId="4" fontId="7" fillId="33" borderId="31" xfId="0" applyNumberFormat="1" applyFont="1" applyFill="1" applyBorder="1" applyAlignment="1">
      <alignment horizontal="left"/>
    </xf>
    <xf numFmtId="4" fontId="7" fillId="33" borderId="40" xfId="0" applyNumberFormat="1" applyFont="1" applyFill="1" applyBorder="1" applyAlignment="1">
      <alignment horizontal="left"/>
    </xf>
    <xf numFmtId="4" fontId="7" fillId="33" borderId="49" xfId="0" applyNumberFormat="1" applyFont="1" applyFill="1" applyBorder="1" applyAlignment="1">
      <alignment horizontal="left"/>
    </xf>
    <xf numFmtId="4" fontId="7" fillId="33" borderId="31" xfId="0" applyNumberFormat="1" applyFont="1" applyFill="1" applyBorder="1" applyAlignment="1">
      <alignment horizontal="right"/>
    </xf>
    <xf numFmtId="4" fontId="7" fillId="33" borderId="40" xfId="0" applyNumberFormat="1" applyFont="1" applyFill="1" applyBorder="1" applyAlignment="1">
      <alignment horizontal="right"/>
    </xf>
    <xf numFmtId="4" fontId="7" fillId="33" borderId="42" xfId="0" applyNumberFormat="1" applyFont="1" applyFill="1" applyBorder="1" applyAlignment="1">
      <alignment horizontal="right"/>
    </xf>
    <xf numFmtId="0" fontId="5" fillId="0" borderId="40" xfId="0" applyFont="1" applyBorder="1" applyAlignment="1">
      <alignment horizontal="left" indent="1"/>
    </xf>
    <xf numFmtId="0" fontId="5" fillId="0" borderId="40" xfId="0" applyFont="1" applyBorder="1" applyAlignment="1">
      <alignment horizontal="center" vertical="center"/>
    </xf>
    <xf numFmtId="0" fontId="5" fillId="0" borderId="49" xfId="0" applyFont="1" applyBorder="1" applyAlignment="1">
      <alignment horizontal="center" vertical="center"/>
    </xf>
    <xf numFmtId="0" fontId="5" fillId="0" borderId="10" xfId="0" applyFont="1" applyBorder="1" applyAlignment="1">
      <alignment horizontal="center" vertical="center"/>
    </xf>
    <xf numFmtId="49" fontId="3" fillId="0" borderId="33" xfId="0" applyNumberFormat="1" applyFont="1" applyBorder="1" applyAlignment="1">
      <alignment horizontal="center" vertical="center" wrapText="1"/>
    </xf>
    <xf numFmtId="0" fontId="23" fillId="0" borderId="65" xfId="0" applyFont="1" applyBorder="1" applyAlignment="1">
      <alignment horizontal="center" vertical="center" wrapText="1"/>
    </xf>
    <xf numFmtId="0" fontId="23" fillId="0" borderId="55" xfId="0" applyFont="1" applyBorder="1" applyAlignment="1">
      <alignment horizontal="center" vertical="center" wrapText="1"/>
    </xf>
    <xf numFmtId="0" fontId="5" fillId="0" borderId="0" xfId="0" applyFont="1" applyBorder="1" applyAlignment="1">
      <alignment horizontal="center" vertical="center"/>
    </xf>
    <xf numFmtId="0" fontId="5" fillId="0" borderId="47" xfId="0" applyFont="1" applyBorder="1" applyAlignment="1">
      <alignment horizontal="center" vertical="center"/>
    </xf>
    <xf numFmtId="49" fontId="7" fillId="33" borderId="29" xfId="0" applyNumberFormat="1" applyFont="1" applyFill="1" applyBorder="1" applyAlignment="1">
      <alignment horizontal="center"/>
    </xf>
    <xf numFmtId="49" fontId="7" fillId="33" borderId="31" xfId="0" applyNumberFormat="1" applyFont="1" applyFill="1" applyBorder="1" applyAlignment="1">
      <alignment horizontal="center"/>
    </xf>
    <xf numFmtId="49" fontId="8" fillId="0" borderId="10" xfId="0" applyNumberFormat="1" applyFont="1" applyBorder="1" applyAlignment="1">
      <alignment horizontal="center"/>
    </xf>
    <xf numFmtId="49" fontId="8" fillId="0" borderId="35" xfId="0" applyNumberFormat="1" applyFont="1" applyBorder="1" applyAlignment="1">
      <alignment horizontal="center"/>
    </xf>
    <xf numFmtId="4" fontId="8" fillId="10" borderId="29" xfId="0" applyNumberFormat="1" applyFont="1" applyFill="1" applyBorder="1" applyAlignment="1">
      <alignment horizontal="center" vertical="center"/>
    </xf>
    <xf numFmtId="4" fontId="8" fillId="10" borderId="38" xfId="0" applyNumberFormat="1" applyFont="1" applyFill="1" applyBorder="1" applyAlignment="1">
      <alignment horizontal="center" vertical="center"/>
    </xf>
    <xf numFmtId="4" fontId="8" fillId="10" borderId="45" xfId="0" applyNumberFormat="1" applyFont="1" applyFill="1" applyBorder="1" applyAlignment="1">
      <alignment horizontal="center" vertical="center"/>
    </xf>
    <xf numFmtId="4" fontId="8" fillId="10" borderId="31" xfId="0" applyNumberFormat="1" applyFont="1" applyFill="1" applyBorder="1" applyAlignment="1">
      <alignment horizontal="center" vertical="center"/>
    </xf>
    <xf numFmtId="4" fontId="8" fillId="10" borderId="40" xfId="0" applyNumberFormat="1" applyFont="1" applyFill="1" applyBorder="1" applyAlignment="1">
      <alignment horizontal="center" vertical="center"/>
    </xf>
    <xf numFmtId="4" fontId="8" fillId="10" borderId="49" xfId="0" applyNumberFormat="1" applyFont="1" applyFill="1" applyBorder="1" applyAlignment="1">
      <alignment horizontal="center" vertical="center"/>
    </xf>
    <xf numFmtId="4" fontId="8" fillId="10" borderId="30" xfId="0" applyNumberFormat="1" applyFont="1" applyFill="1" applyBorder="1" applyAlignment="1">
      <alignment horizontal="center" vertical="center"/>
    </xf>
    <xf numFmtId="4" fontId="8" fillId="10" borderId="0" xfId="0" applyNumberFormat="1" applyFont="1" applyFill="1" applyBorder="1" applyAlignment="1">
      <alignment horizontal="center" vertical="center"/>
    </xf>
    <xf numFmtId="4" fontId="8" fillId="10" borderId="47" xfId="0" applyNumberFormat="1" applyFont="1" applyFill="1" applyBorder="1" applyAlignment="1">
      <alignment horizontal="center" vertical="center"/>
    </xf>
    <xf numFmtId="0" fontId="7" fillId="0" borderId="0" xfId="0" applyFont="1" applyAlignment="1">
      <alignment horizontal="right"/>
    </xf>
    <xf numFmtId="0" fontId="7" fillId="0" borderId="45" xfId="0" applyFont="1" applyBorder="1" applyAlignment="1">
      <alignment/>
    </xf>
    <xf numFmtId="0" fontId="7" fillId="0" borderId="33" xfId="0" applyFont="1" applyBorder="1" applyAlignment="1">
      <alignment/>
    </xf>
    <xf numFmtId="0" fontId="7" fillId="0" borderId="29" xfId="0" applyFont="1" applyBorder="1" applyAlignment="1">
      <alignment/>
    </xf>
    <xf numFmtId="0" fontId="7" fillId="0" borderId="0" xfId="0" applyFont="1" applyAlignment="1">
      <alignment horizontal="left"/>
    </xf>
    <xf numFmtId="0" fontId="0" fillId="0" borderId="0" xfId="0" applyAlignment="1">
      <alignment/>
    </xf>
    <xf numFmtId="0" fontId="7" fillId="0" borderId="34" xfId="0" applyFont="1" applyBorder="1" applyAlignment="1">
      <alignment horizontal="left" indent="2"/>
    </xf>
    <xf numFmtId="0" fontId="7" fillId="0" borderId="41" xfId="0" applyFont="1" applyBorder="1" applyAlignment="1">
      <alignment horizontal="left" indent="2"/>
    </xf>
    <xf numFmtId="0" fontId="7" fillId="0" borderId="40" xfId="0" applyFont="1" applyBorder="1" applyAlignment="1">
      <alignment horizontal="left" indent="4"/>
    </xf>
    <xf numFmtId="0" fontId="7" fillId="0" borderId="34" xfId="0" applyFont="1" applyBorder="1" applyAlignment="1">
      <alignment horizontal="left" indent="3"/>
    </xf>
    <xf numFmtId="0" fontId="7" fillId="0" borderId="10" xfId="0" applyFont="1" applyBorder="1" applyAlignment="1">
      <alignment horizontal="left" indent="3"/>
    </xf>
    <xf numFmtId="0" fontId="7" fillId="0" borderId="41" xfId="0" applyFont="1" applyBorder="1" applyAlignment="1">
      <alignment horizontal="left" indent="3"/>
    </xf>
    <xf numFmtId="0" fontId="7" fillId="0" borderId="40" xfId="0" applyFont="1" applyBorder="1" applyAlignment="1">
      <alignment/>
    </xf>
    <xf numFmtId="0" fontId="7" fillId="0" borderId="29" xfId="0" applyFont="1" applyBorder="1" applyAlignment="1">
      <alignment horizontal="left" indent="1"/>
    </xf>
    <xf numFmtId="0" fontId="7" fillId="0" borderId="38" xfId="0" applyFont="1" applyBorder="1" applyAlignment="1">
      <alignment horizontal="left" indent="1"/>
    </xf>
    <xf numFmtId="0" fontId="7" fillId="0" borderId="43" xfId="0" applyFont="1" applyBorder="1" applyAlignment="1">
      <alignment horizontal="left" indent="1"/>
    </xf>
    <xf numFmtId="4" fontId="8" fillId="2" borderId="3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8" fillId="2" borderId="47" xfId="0" applyNumberFormat="1" applyFont="1" applyFill="1" applyBorder="1" applyAlignment="1">
      <alignment horizontal="center" vertical="center"/>
    </xf>
    <xf numFmtId="4" fontId="7" fillId="2" borderId="29" xfId="0" applyNumberFormat="1" applyFont="1" applyFill="1" applyBorder="1" applyAlignment="1">
      <alignment horizontal="right"/>
    </xf>
    <xf numFmtId="4" fontId="7" fillId="2" borderId="38" xfId="0" applyNumberFormat="1" applyFont="1" applyFill="1" applyBorder="1" applyAlignment="1">
      <alignment horizontal="right"/>
    </xf>
    <xf numFmtId="4" fontId="7" fillId="2" borderId="43" xfId="0" applyNumberFormat="1" applyFont="1" applyFill="1" applyBorder="1" applyAlignment="1">
      <alignment horizontal="right"/>
    </xf>
    <xf numFmtId="4" fontId="7" fillId="2" borderId="31" xfId="0" applyNumberFormat="1" applyFont="1" applyFill="1" applyBorder="1" applyAlignment="1">
      <alignment horizontal="right"/>
    </xf>
    <xf numFmtId="4" fontId="7" fillId="2" borderId="40" xfId="0" applyNumberFormat="1" applyFont="1" applyFill="1" applyBorder="1" applyAlignment="1">
      <alignment horizontal="right"/>
    </xf>
    <xf numFmtId="4" fontId="7" fillId="2" borderId="42" xfId="0" applyNumberFormat="1" applyFont="1" applyFill="1" applyBorder="1" applyAlignment="1">
      <alignment horizontal="right"/>
    </xf>
    <xf numFmtId="4" fontId="7" fillId="33" borderId="30" xfId="0" applyNumberFormat="1" applyFont="1" applyFill="1" applyBorder="1" applyAlignment="1">
      <alignment horizontal="left"/>
    </xf>
    <xf numFmtId="4" fontId="7" fillId="33" borderId="0" xfId="0" applyNumberFormat="1" applyFont="1" applyFill="1" applyBorder="1" applyAlignment="1">
      <alignment horizontal="left"/>
    </xf>
    <xf numFmtId="4" fontId="7" fillId="33" borderId="47" xfId="0" applyNumberFormat="1" applyFont="1" applyFill="1" applyBorder="1" applyAlignment="1">
      <alignment horizontal="left"/>
    </xf>
    <xf numFmtId="4" fontId="7" fillId="2" borderId="30" xfId="0" applyNumberFormat="1" applyFont="1" applyFill="1" applyBorder="1" applyAlignment="1">
      <alignment horizontal="right"/>
    </xf>
    <xf numFmtId="4" fontId="7" fillId="2" borderId="0" xfId="0" applyNumberFormat="1" applyFont="1" applyFill="1" applyBorder="1" applyAlignment="1">
      <alignment horizontal="right"/>
    </xf>
    <xf numFmtId="4" fontId="7" fillId="2" borderId="21" xfId="0" applyNumberFormat="1" applyFont="1" applyFill="1" applyBorder="1" applyAlignment="1">
      <alignment horizontal="right"/>
    </xf>
    <xf numFmtId="4" fontId="7" fillId="0" borderId="29" xfId="0" applyNumberFormat="1" applyFont="1" applyBorder="1" applyAlignment="1">
      <alignment horizontal="right"/>
    </xf>
    <xf numFmtId="4" fontId="7" fillId="0" borderId="38" xfId="0" applyNumberFormat="1" applyFont="1" applyBorder="1" applyAlignment="1">
      <alignment horizontal="right"/>
    </xf>
    <xf numFmtId="4" fontId="7" fillId="0" borderId="43" xfId="0" applyNumberFormat="1" applyFont="1" applyBorder="1" applyAlignment="1">
      <alignment horizontal="right"/>
    </xf>
    <xf numFmtId="4" fontId="7" fillId="0" borderId="31" xfId="0" applyNumberFormat="1" applyFont="1" applyBorder="1" applyAlignment="1">
      <alignment horizontal="right"/>
    </xf>
    <xf numFmtId="4" fontId="7" fillId="0" borderId="40" xfId="0" applyNumberFormat="1" applyFont="1" applyBorder="1" applyAlignment="1">
      <alignment horizontal="right"/>
    </xf>
    <xf numFmtId="4" fontId="7" fillId="0" borderId="42" xfId="0" applyNumberFormat="1" applyFont="1" applyBorder="1" applyAlignment="1">
      <alignment horizontal="right"/>
    </xf>
    <xf numFmtId="0" fontId="5" fillId="0" borderId="30" xfId="0" applyFont="1" applyBorder="1" applyAlignment="1">
      <alignment horizontal="center" vertical="center"/>
    </xf>
    <xf numFmtId="4" fontId="7" fillId="33" borderId="30" xfId="0" applyNumberFormat="1" applyFont="1" applyFill="1" applyBorder="1" applyAlignment="1">
      <alignment horizontal="center" vertical="center"/>
    </xf>
    <xf numFmtId="4" fontId="7" fillId="33" borderId="0" xfId="0" applyNumberFormat="1" applyFont="1" applyFill="1" applyBorder="1" applyAlignment="1">
      <alignment horizontal="center" vertical="center"/>
    </xf>
    <xf numFmtId="4" fontId="7" fillId="33" borderId="47" xfId="0" applyNumberFormat="1" applyFont="1" applyFill="1" applyBorder="1" applyAlignment="1">
      <alignment horizontal="center" vertical="center"/>
    </xf>
    <xf numFmtId="4" fontId="8" fillId="35" borderId="32" xfId="0" applyNumberFormat="1" applyFont="1" applyFill="1" applyBorder="1" applyAlignment="1">
      <alignment horizontal="center" vertical="center"/>
    </xf>
    <xf numFmtId="49" fontId="7" fillId="0" borderId="32" xfId="0" applyNumberFormat="1" applyFont="1" applyBorder="1" applyAlignment="1">
      <alignment horizontal="center"/>
    </xf>
    <xf numFmtId="4" fontId="7" fillId="0" borderId="32" xfId="0" applyNumberFormat="1" applyFont="1" applyBorder="1" applyAlignment="1">
      <alignment horizontal="right"/>
    </xf>
    <xf numFmtId="4" fontId="7" fillId="0" borderId="59" xfId="0" applyNumberFormat="1" applyFont="1" applyBorder="1" applyAlignment="1">
      <alignment horizontal="right"/>
    </xf>
    <xf numFmtId="4" fontId="7" fillId="0" borderId="28" xfId="0" applyNumberFormat="1" applyFont="1" applyBorder="1" applyAlignment="1">
      <alignment horizontal="right"/>
    </xf>
    <xf numFmtId="4" fontId="7" fillId="0" borderId="37" xfId="0" applyNumberFormat="1" applyFont="1" applyBorder="1" applyAlignment="1">
      <alignment horizontal="right"/>
    </xf>
    <xf numFmtId="4" fontId="7" fillId="33" borderId="30" xfId="0" applyNumberFormat="1" applyFont="1" applyFill="1" applyBorder="1" applyAlignment="1">
      <alignment horizontal="right"/>
    </xf>
    <xf numFmtId="4" fontId="7" fillId="33" borderId="0" xfId="0" applyNumberFormat="1" applyFont="1" applyFill="1" applyBorder="1" applyAlignment="1">
      <alignment horizontal="right"/>
    </xf>
    <xf numFmtId="4" fontId="7" fillId="33" borderId="21" xfId="0" applyNumberFormat="1" applyFont="1" applyFill="1" applyBorder="1" applyAlignment="1">
      <alignment horizontal="right"/>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45" xfId="0" applyFont="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49" fontId="8" fillId="0" borderId="58" xfId="0" applyNumberFormat="1" applyFont="1" applyBorder="1" applyAlignment="1">
      <alignment horizontal="center"/>
    </xf>
    <xf numFmtId="49" fontId="8" fillId="0" borderId="32" xfId="0" applyNumberFormat="1" applyFont="1" applyBorder="1" applyAlignment="1">
      <alignment horizontal="center"/>
    </xf>
    <xf numFmtId="4" fontId="7" fillId="0" borderId="30" xfId="0" applyNumberFormat="1" applyFont="1" applyBorder="1" applyAlignment="1">
      <alignment horizontal="right"/>
    </xf>
    <xf numFmtId="4" fontId="7" fillId="0" borderId="0" xfId="0" applyNumberFormat="1" applyFont="1" applyBorder="1" applyAlignment="1">
      <alignment horizontal="right"/>
    </xf>
    <xf numFmtId="4" fontId="7" fillId="0" borderId="21" xfId="0" applyNumberFormat="1" applyFont="1" applyBorder="1" applyAlignment="1">
      <alignment horizontal="right"/>
    </xf>
    <xf numFmtId="4" fontId="8" fillId="8" borderId="28" xfId="0" applyNumberFormat="1" applyFont="1" applyFill="1" applyBorder="1" applyAlignment="1">
      <alignment horizontal="center" vertical="center"/>
    </xf>
    <xf numFmtId="4" fontId="7" fillId="8" borderId="28" xfId="0" applyNumberFormat="1" applyFont="1" applyFill="1" applyBorder="1" applyAlignment="1">
      <alignment horizontal="right"/>
    </xf>
    <xf numFmtId="4" fontId="7" fillId="8" borderId="37" xfId="0" applyNumberFormat="1" applyFont="1" applyFill="1" applyBorder="1" applyAlignment="1">
      <alignment horizontal="right"/>
    </xf>
    <xf numFmtId="0" fontId="7" fillId="0" borderId="38" xfId="0" applyFont="1" applyBorder="1" applyAlignment="1">
      <alignment horizontal="left" indent="4"/>
    </xf>
    <xf numFmtId="4" fontId="7" fillId="0" borderId="62"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63" xfId="0" applyNumberFormat="1" applyFont="1" applyBorder="1" applyAlignment="1">
      <alignment horizontal="center" vertical="center"/>
    </xf>
    <xf numFmtId="49" fontId="7" fillId="0" borderId="66" xfId="0" applyNumberFormat="1" applyFont="1" applyBorder="1" applyAlignment="1">
      <alignment horizontal="center"/>
    </xf>
    <xf numFmtId="49" fontId="7" fillId="0" borderId="25" xfId="0" applyNumberFormat="1" applyFont="1" applyBorder="1" applyAlignment="1">
      <alignment horizontal="center"/>
    </xf>
    <xf numFmtId="49" fontId="7" fillId="0" borderId="63" xfId="0" applyNumberFormat="1" applyFont="1" applyBorder="1" applyAlignment="1">
      <alignment horizontal="center"/>
    </xf>
    <xf numFmtId="49" fontId="7" fillId="0" borderId="62" xfId="0" applyNumberFormat="1" applyFont="1" applyBorder="1" applyAlignment="1">
      <alignment horizontal="center"/>
    </xf>
    <xf numFmtId="4" fontId="7" fillId="0" borderId="62" xfId="0" applyNumberFormat="1" applyFont="1" applyBorder="1" applyAlignment="1">
      <alignment horizontal="right"/>
    </xf>
    <xf numFmtId="4" fontId="7" fillId="0" borderId="25" xfId="0" applyNumberFormat="1" applyFont="1" applyBorder="1" applyAlignment="1">
      <alignment horizontal="right"/>
    </xf>
    <xf numFmtId="4" fontId="7" fillId="0" borderId="20" xfId="0" applyNumberFormat="1" applyFont="1" applyBorder="1" applyAlignment="1">
      <alignment horizontal="right"/>
    </xf>
    <xf numFmtId="4" fontId="14" fillId="0" borderId="67" xfId="0" applyNumberFormat="1" applyFont="1" applyBorder="1" applyAlignment="1">
      <alignment horizontal="center" vertical="top" wrapText="1"/>
    </xf>
    <xf numFmtId="0" fontId="20" fillId="0" borderId="23" xfId="0" applyFont="1" applyBorder="1" applyAlignment="1">
      <alignment horizontal="center" vertical="top" wrapText="1"/>
    </xf>
    <xf numFmtId="0" fontId="17" fillId="0" borderId="0" xfId="0" applyFont="1" applyAlignment="1">
      <alignment horizontal="left"/>
    </xf>
    <xf numFmtId="0" fontId="15" fillId="0" borderId="0" xfId="0" applyFont="1" applyAlignment="1">
      <alignment horizontal="left"/>
    </xf>
    <xf numFmtId="0" fontId="14" fillId="0" borderId="67" xfId="0" applyFont="1" applyBorder="1" applyAlignment="1">
      <alignment horizontal="center" vertical="top" wrapText="1"/>
    </xf>
    <xf numFmtId="0" fontId="14" fillId="0" borderId="67"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3" xfId="0" applyFont="1" applyBorder="1" applyAlignment="1">
      <alignment horizontal="center" vertical="center" wrapText="1"/>
    </xf>
    <xf numFmtId="4" fontId="14" fillId="0" borderId="23" xfId="0" applyNumberFormat="1" applyFont="1" applyBorder="1" applyAlignment="1">
      <alignment horizontal="center" vertical="top" wrapText="1"/>
    </xf>
    <xf numFmtId="0" fontId="15" fillId="0" borderId="27" xfId="0" applyFont="1" applyBorder="1" applyAlignment="1">
      <alignment horizontal="center" wrapText="1"/>
    </xf>
    <xf numFmtId="0" fontId="15" fillId="0" borderId="19" xfId="0" applyFont="1" applyBorder="1" applyAlignment="1">
      <alignment horizontal="center" wrapText="1"/>
    </xf>
    <xf numFmtId="0" fontId="14" fillId="0" borderId="67" xfId="0" applyFont="1" applyBorder="1" applyAlignment="1">
      <alignment horizontal="center" wrapText="1"/>
    </xf>
    <xf numFmtId="0" fontId="20" fillId="0" borderId="23" xfId="0" applyFont="1" applyBorder="1" applyAlignment="1">
      <alignment horizont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67" xfId="0" applyFont="1" applyBorder="1" applyAlignment="1">
      <alignment horizontal="right" vertical="top" wrapText="1"/>
    </xf>
    <xf numFmtId="0" fontId="14" fillId="0" borderId="23" xfId="0" applyFont="1" applyBorder="1" applyAlignment="1">
      <alignment horizontal="right" vertical="top" wrapText="1"/>
    </xf>
    <xf numFmtId="0" fontId="14" fillId="0" borderId="27" xfId="0" applyFont="1" applyBorder="1" applyAlignment="1">
      <alignment horizontal="center" wrapText="1"/>
    </xf>
    <xf numFmtId="0" fontId="14" fillId="0" borderId="26" xfId="0" applyFont="1" applyBorder="1" applyAlignment="1">
      <alignment horizontal="center" wrapText="1"/>
    </xf>
    <xf numFmtId="0" fontId="14" fillId="0" borderId="19" xfId="0" applyFont="1" applyBorder="1" applyAlignment="1">
      <alignment horizont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19" xfId="0" applyFont="1" applyBorder="1" applyAlignment="1">
      <alignment vertical="center" wrapText="1"/>
    </xf>
    <xf numFmtId="0" fontId="14" fillId="0" borderId="24" xfId="0" applyFont="1" applyBorder="1" applyAlignment="1">
      <alignment horizontal="center" vertical="center" wrapText="1"/>
    </xf>
    <xf numFmtId="0" fontId="14" fillId="0" borderId="23" xfId="0" applyFont="1" applyBorder="1" applyAlignment="1">
      <alignment horizontal="center" vertical="center" wrapText="1"/>
    </xf>
    <xf numFmtId="4" fontId="7" fillId="0" borderId="67" xfId="0" applyNumberFormat="1" applyFont="1" applyBorder="1" applyAlignment="1">
      <alignment horizontal="center" wrapText="1"/>
    </xf>
    <xf numFmtId="4" fontId="7" fillId="0" borderId="23" xfId="0" applyNumberFormat="1" applyFont="1" applyBorder="1" applyAlignment="1">
      <alignment/>
    </xf>
    <xf numFmtId="4" fontId="7" fillId="0" borderId="68" xfId="0" applyNumberFormat="1" applyFont="1" applyBorder="1" applyAlignment="1">
      <alignment horizontal="center" wrapText="1"/>
    </xf>
    <xf numFmtId="4" fontId="7" fillId="0" borderId="66" xfId="0" applyNumberFormat="1" applyFont="1" applyBorder="1" applyAlignment="1">
      <alignment horizontal="center" wrapText="1"/>
    </xf>
    <xf numFmtId="4" fontId="15" fillId="0" borderId="67" xfId="0" applyNumberFormat="1" applyFont="1" applyBorder="1" applyAlignment="1">
      <alignment horizontal="center" wrapText="1"/>
    </xf>
    <xf numFmtId="0" fontId="0" fillId="0" borderId="23" xfId="0" applyBorder="1" applyAlignment="1">
      <alignment/>
    </xf>
    <xf numFmtId="4" fontId="7" fillId="0" borderId="69" xfId="0" applyNumberFormat="1" applyFont="1" applyBorder="1" applyAlignment="1">
      <alignment/>
    </xf>
    <xf numFmtId="4" fontId="7" fillId="0" borderId="66" xfId="0" applyNumberFormat="1" applyFont="1" applyBorder="1" applyAlignment="1">
      <alignment/>
    </xf>
    <xf numFmtId="4" fontId="7" fillId="0" borderId="20" xfId="0" applyNumberFormat="1" applyFont="1" applyBorder="1" applyAlignment="1">
      <alignment/>
    </xf>
    <xf numFmtId="0" fontId="15" fillId="0" borderId="0" xfId="0" applyFont="1" applyAlignment="1">
      <alignment horizontal="center"/>
    </xf>
    <xf numFmtId="4" fontId="7" fillId="0" borderId="27" xfId="0" applyNumberFormat="1" applyFont="1" applyBorder="1" applyAlignment="1">
      <alignment horizontal="center" wrapText="1"/>
    </xf>
    <xf numFmtId="4" fontId="7" fillId="0" borderId="19" xfId="0" applyNumberFormat="1" applyFont="1" applyBorder="1" applyAlignment="1">
      <alignment horizontal="center" wrapText="1"/>
    </xf>
    <xf numFmtId="0" fontId="14" fillId="0" borderId="66" xfId="0" applyFont="1" applyBorder="1" applyAlignment="1">
      <alignment horizontal="center" vertical="center" wrapText="1"/>
    </xf>
    <xf numFmtId="0" fontId="20" fillId="0" borderId="20" xfId="0" applyFont="1" applyBorder="1" applyAlignment="1">
      <alignment horizontal="center" vertical="center" wrapText="1"/>
    </xf>
    <xf numFmtId="0" fontId="14"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xf>
    <xf numFmtId="0" fontId="7" fillId="0" borderId="67" xfId="0" applyFont="1" applyBorder="1" applyAlignment="1">
      <alignment horizontal="center" wrapText="1"/>
    </xf>
    <xf numFmtId="0" fontId="10" fillId="0" borderId="67" xfId="0" applyFont="1" applyBorder="1" applyAlignment="1">
      <alignment horizontal="left" vertical="top" wrapText="1"/>
    </xf>
    <xf numFmtId="0" fontId="0" fillId="0" borderId="23" xfId="0" applyBorder="1" applyAlignment="1">
      <alignment wrapText="1"/>
    </xf>
    <xf numFmtId="4" fontId="21" fillId="0" borderId="67" xfId="0" applyNumberFormat="1" applyFont="1" applyBorder="1" applyAlignment="1">
      <alignment horizontal="center" wrapText="1"/>
    </xf>
    <xf numFmtId="0" fontId="21" fillId="0" borderId="23" xfId="0" applyFont="1" applyBorder="1" applyAlignment="1">
      <alignment/>
    </xf>
    <xf numFmtId="4" fontId="7" fillId="0" borderId="46" xfId="0" applyNumberFormat="1" applyFont="1" applyBorder="1" applyAlignment="1">
      <alignment horizontal="center" wrapText="1"/>
    </xf>
    <xf numFmtId="4" fontId="7" fillId="0" borderId="21" xfId="0" applyNumberFormat="1" applyFont="1" applyBorder="1" applyAlignment="1">
      <alignment/>
    </xf>
    <xf numFmtId="0" fontId="15" fillId="0" borderId="67" xfId="0" applyFont="1" applyBorder="1" applyAlignment="1">
      <alignment horizontal="center" vertical="top" wrapText="1"/>
    </xf>
    <xf numFmtId="0" fontId="0" fillId="0" borderId="23" xfId="0" applyBorder="1" applyAlignment="1">
      <alignment horizontal="center" wrapText="1"/>
    </xf>
    <xf numFmtId="0" fontId="15" fillId="0" borderId="0" xfId="0" applyFont="1" applyAlignment="1">
      <alignment horizontal="left" wrapText="1"/>
    </xf>
    <xf numFmtId="0" fontId="0" fillId="0" borderId="0" xfId="0" applyAlignment="1">
      <alignment horizontal="left" wrapText="1"/>
    </xf>
    <xf numFmtId="0" fontId="14" fillId="0" borderId="70" xfId="0" applyFont="1" applyBorder="1" applyAlignment="1">
      <alignment horizontal="center" wrapText="1"/>
    </xf>
    <xf numFmtId="0" fontId="20" fillId="0" borderId="71" xfId="0" applyFont="1" applyBorder="1" applyAlignment="1">
      <alignment horizontal="center" wrapText="1"/>
    </xf>
    <xf numFmtId="0" fontId="14" fillId="0" borderId="72" xfId="0" applyFont="1" applyBorder="1" applyAlignment="1">
      <alignment horizontal="center" vertical="top" wrapText="1"/>
    </xf>
    <xf numFmtId="0" fontId="20" fillId="0" borderId="73" xfId="0" applyFont="1" applyBorder="1" applyAlignment="1">
      <alignment horizontal="center" vertical="top" wrapText="1"/>
    </xf>
    <xf numFmtId="4" fontId="14" fillId="0" borderId="74" xfId="0" applyNumberFormat="1" applyFont="1" applyBorder="1" applyAlignment="1">
      <alignment horizontal="center" vertical="top" wrapText="1"/>
    </xf>
    <xf numFmtId="0" fontId="20" fillId="0" borderId="75" xfId="0" applyFont="1" applyBorder="1" applyAlignment="1">
      <alignment horizontal="center" vertical="top" wrapText="1"/>
    </xf>
    <xf numFmtId="0" fontId="10" fillId="0" borderId="28" xfId="0" applyFont="1" applyBorder="1" applyAlignment="1">
      <alignment horizontal="left" vertical="top" wrapText="1"/>
    </xf>
    <xf numFmtId="0" fontId="21" fillId="0" borderId="28" xfId="0" applyFont="1" applyBorder="1" applyAlignment="1">
      <alignment horizontal="left" wrapText="1"/>
    </xf>
    <xf numFmtId="4" fontId="10" fillId="0" borderId="28" xfId="0" applyNumberFormat="1" applyFont="1" applyBorder="1" applyAlignment="1">
      <alignment horizontal="center" wrapText="1"/>
    </xf>
    <xf numFmtId="0" fontId="21" fillId="0" borderId="28" xfId="0" applyFont="1" applyBorder="1" applyAlignment="1">
      <alignment horizontal="center" wrapText="1"/>
    </xf>
    <xf numFmtId="4" fontId="14" fillId="0" borderId="72" xfId="0" applyNumberFormat="1" applyFont="1" applyBorder="1" applyAlignment="1">
      <alignment horizontal="center" vertical="top" wrapText="1"/>
    </xf>
    <xf numFmtId="0" fontId="15" fillId="0" borderId="0" xfId="0" applyFont="1" applyAlignment="1">
      <alignment horizontal="center" wrapText="1"/>
    </xf>
    <xf numFmtId="0" fontId="0" fillId="0" borderId="0" xfId="0"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RO\Desktop\&#1056;&#1040;&#1057;&#1064;&#1048;&#1060;&#1056;&#1054;&#1042;&#1050;&#1048;%20&#1052;&#1047;%202016\&#1055;&#1060;&#1061;&#1044;%202016\&#1053;&#1054;&#1071;&#1041;&#1056;&#1068;\02.03.2016\&#1057;&#1042;&#1054;&#1044;%20&#1055;&#1060;&#1061;&#1044;%2002.03.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O\Desktop\&#1056;&#1040;&#1057;&#1064;&#1048;&#1060;&#1056;&#1054;&#1042;&#1050;&#1048;%20&#1052;&#1047;%202019\&#1055;&#1060;&#1061;&#1044;%20%202019\&#1054;&#1050;&#1058;&#1071;&#1041;&#1056;&#1068;\&#1096;&#1082;%201%20&#1055;&#1060;&#1061;&#1044;%202019%20&#1086;&#1090;%2001.11.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O\AppData\Local\Temp\&#1055;&#1060;&#1061;&#1044;%20&#1085;&#1072;%202017%20&#1044;&#1057;%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RO\Desktop\&#1055;&#1060;&#1061;&#1044;%20&#1055;&#1056;&#1054;&#1045;&#1050;&#1058;%2020%2021%2022\&#1096;&#1082;%201%20&#1055;&#1060;&#1061;&#1044;%202020%20&#1086;&#1090;%20%2010.1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к1"/>
      <sheetName val="шк2"/>
      <sheetName val="шк3"/>
      <sheetName val="шк4"/>
      <sheetName val="шк5"/>
      <sheetName val="шк6"/>
      <sheetName val="шк7"/>
      <sheetName val="шк10"/>
      <sheetName val="Лицей"/>
      <sheetName val="Новая школа"/>
      <sheetName val="СВОД"/>
      <sheetName val="Лучи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дел1"/>
      <sheetName val="Табл 1"/>
      <sheetName val="шк1"/>
      <sheetName val="Табл 2.1"/>
      <sheetName val="табл 3"/>
      <sheetName val="табл 4"/>
      <sheetName val="обосн 1.1"/>
      <sheetName val="обос 1.4"/>
      <sheetName val="обос 3"/>
      <sheetName val="обос 5"/>
      <sheetName val="обос 6 МЗ"/>
      <sheetName val="обос 6 ИЦ"/>
    </sheetNames>
    <sheetDataSet>
      <sheetData sheetId="0">
        <row r="18">
          <cell r="H18">
            <v>43770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дел1"/>
      <sheetName val="Табл 1"/>
      <sheetName val="Табл 2"/>
      <sheetName val="Табл 2.1"/>
      <sheetName val="табл 3"/>
      <sheetName val="табл 4"/>
      <sheetName val="обосн 1.1"/>
      <sheetName val="обос 1.4"/>
      <sheetName val="обос 3"/>
      <sheetName val="обос 5"/>
      <sheetName val="обос 6 МЗ"/>
    </sheetNames>
    <sheetDataSet>
      <sheetData sheetId="2">
        <row r="15">
          <cell r="E15">
            <v>53730769.83</v>
          </cell>
          <cell r="F15">
            <v>4190826.14</v>
          </cell>
        </row>
        <row r="25">
          <cell r="E25">
            <v>53730769.83</v>
          </cell>
          <cell r="F25">
            <v>4190826.14</v>
          </cell>
        </row>
        <row r="28">
          <cell r="E28">
            <v>29171406.59</v>
          </cell>
        </row>
        <row r="30">
          <cell r="E30">
            <v>8809697.6</v>
          </cell>
        </row>
        <row r="31">
          <cell r="E31">
            <v>5413648</v>
          </cell>
        </row>
        <row r="32">
          <cell r="E32">
            <v>6000</v>
          </cell>
        </row>
        <row r="33">
          <cell r="E33">
            <v>1634922.15</v>
          </cell>
        </row>
        <row r="42">
          <cell r="E42">
            <v>22991.600000000002</v>
          </cell>
        </row>
        <row r="45">
          <cell r="E45">
            <v>3314331.51</v>
          </cell>
        </row>
        <row r="46">
          <cell r="E46">
            <v>1266230</v>
          </cell>
          <cell r="F46">
            <v>2099326.14</v>
          </cell>
        </row>
        <row r="47">
          <cell r="E47">
            <v>3034315</v>
          </cell>
          <cell r="F47">
            <v>2086500</v>
          </cell>
          <cell r="J47">
            <v>0</v>
          </cell>
        </row>
        <row r="48">
          <cell r="E48">
            <v>5000</v>
          </cell>
          <cell r="F48">
            <v>2086500</v>
          </cell>
        </row>
        <row r="51">
          <cell r="E51">
            <v>296000</v>
          </cell>
        </row>
        <row r="52">
          <cell r="E52">
            <v>761227.38</v>
          </cell>
          <cell r="F52">
            <v>5000</v>
          </cell>
        </row>
        <row r="55">
          <cell r="F55">
            <v>5000</v>
          </cell>
        </row>
        <row r="56">
          <cell r="E56">
            <v>751227.38</v>
          </cell>
        </row>
        <row r="57">
          <cell r="E57">
            <v>10000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здел1"/>
      <sheetName val="Табл 1"/>
      <sheetName val="шк1"/>
      <sheetName val="Табл 2.1"/>
      <sheetName val="табл 3"/>
      <sheetName val="табл 4"/>
      <sheetName val="обосн 1.1"/>
      <sheetName val="обос 1.4"/>
      <sheetName val="обос 3"/>
      <sheetName val="обос 5"/>
      <sheetName val="обос 6 МЗ"/>
      <sheetName val="обос 6 И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sheetPr>
  <dimension ref="A2:DD180"/>
  <sheetViews>
    <sheetView tabSelected="1" view="pageBreakPreview" zoomScaleSheetLayoutView="100" zoomScalePageLayoutView="0" workbookViewId="0" topLeftCell="A8">
      <selection activeCell="BU21" sqref="BU21"/>
    </sheetView>
  </sheetViews>
  <sheetFormatPr defaultColWidth="1.37890625" defaultRowHeight="12.75"/>
  <cols>
    <col min="1" max="69" width="1.37890625" style="3" customWidth="1"/>
    <col min="70" max="16384" width="1.37890625" style="3" customWidth="1"/>
  </cols>
  <sheetData>
    <row r="2" spans="69:99" ht="12.75">
      <c r="BQ2" s="309" t="s">
        <v>43</v>
      </c>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row>
    <row r="3" spans="69:99" ht="32.25" customHeight="1">
      <c r="BQ3" s="310" t="s">
        <v>416</v>
      </c>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row>
    <row r="4" spans="69:99" s="12" customFormat="1" ht="10.5">
      <c r="BQ4" s="303" t="s">
        <v>44</v>
      </c>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row>
    <row r="5" spans="69:99" ht="27" customHeight="1">
      <c r="BQ5" s="310" t="s">
        <v>417</v>
      </c>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row>
    <row r="6" spans="69:99" s="12" customFormat="1" ht="10.5">
      <c r="BQ6" s="303" t="s">
        <v>45</v>
      </c>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row>
    <row r="7" spans="69:99" ht="15" customHeight="1">
      <c r="BQ7" s="304"/>
      <c r="BR7" s="304"/>
      <c r="BS7" s="304"/>
      <c r="BT7" s="304"/>
      <c r="BU7" s="304"/>
      <c r="BV7" s="304"/>
      <c r="BW7" s="304"/>
      <c r="BX7" s="304"/>
      <c r="BY7" s="304"/>
      <c r="BZ7" s="304"/>
      <c r="CA7" s="304"/>
      <c r="CB7" s="11"/>
      <c r="CC7" s="304" t="s">
        <v>330</v>
      </c>
      <c r="CD7" s="304"/>
      <c r="CE7" s="304"/>
      <c r="CF7" s="304"/>
      <c r="CG7" s="304"/>
      <c r="CH7" s="304"/>
      <c r="CI7" s="304"/>
      <c r="CJ7" s="304"/>
      <c r="CK7" s="304"/>
      <c r="CL7" s="304"/>
      <c r="CM7" s="304"/>
      <c r="CN7" s="304"/>
      <c r="CO7" s="304"/>
      <c r="CP7" s="304"/>
      <c r="CQ7" s="304"/>
      <c r="CR7" s="304"/>
      <c r="CS7" s="304"/>
      <c r="CT7" s="304"/>
      <c r="CU7" s="304"/>
    </row>
    <row r="8" spans="69:99" s="12" customFormat="1" ht="10.5">
      <c r="BQ8" s="305" t="s">
        <v>6</v>
      </c>
      <c r="BR8" s="305"/>
      <c r="BS8" s="305"/>
      <c r="BT8" s="305"/>
      <c r="BU8" s="305"/>
      <c r="BV8" s="305"/>
      <c r="BW8" s="305"/>
      <c r="BX8" s="305"/>
      <c r="BY8" s="305"/>
      <c r="BZ8" s="305"/>
      <c r="CA8" s="305"/>
      <c r="CC8" s="305" t="s">
        <v>7</v>
      </c>
      <c r="CD8" s="305"/>
      <c r="CE8" s="305"/>
      <c r="CF8" s="305"/>
      <c r="CG8" s="305"/>
      <c r="CH8" s="305"/>
      <c r="CI8" s="305"/>
      <c r="CJ8" s="305"/>
      <c r="CK8" s="305"/>
      <c r="CL8" s="305"/>
      <c r="CM8" s="305"/>
      <c r="CN8" s="305"/>
      <c r="CO8" s="305"/>
      <c r="CP8" s="305"/>
      <c r="CQ8" s="305"/>
      <c r="CR8" s="305"/>
      <c r="CS8" s="305"/>
      <c r="CT8" s="305"/>
      <c r="CU8" s="305"/>
    </row>
    <row r="9" spans="69:90" ht="15" customHeight="1">
      <c r="BQ9" s="4"/>
      <c r="BR9" s="148"/>
      <c r="BS9" s="148"/>
      <c r="BT9" s="148"/>
      <c r="BU9" s="5"/>
      <c r="BV9" s="5"/>
      <c r="BW9" s="306">
        <f>AO14</f>
        <v>44225</v>
      </c>
      <c r="BX9" s="306"/>
      <c r="BY9" s="306"/>
      <c r="BZ9" s="306"/>
      <c r="CA9" s="306"/>
      <c r="CB9" s="306"/>
      <c r="CC9" s="306"/>
      <c r="CD9" s="306"/>
      <c r="CE9" s="306"/>
      <c r="CF9" s="306"/>
      <c r="CG9" s="306"/>
      <c r="CH9" s="307"/>
      <c r="CI9" s="307"/>
      <c r="CJ9" s="308"/>
      <c r="CK9" s="308"/>
      <c r="CL9" s="308"/>
    </row>
    <row r="11" spans="1:99" s="7" customFormat="1" ht="15.75" customHeight="1">
      <c r="A11" s="6"/>
      <c r="B11" s="6"/>
      <c r="C11" s="6"/>
      <c r="D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E11" s="6"/>
      <c r="BF11" s="6"/>
      <c r="BG11" s="6"/>
      <c r="BH11" s="6"/>
      <c r="BI11" s="6"/>
      <c r="BJ11" s="6"/>
      <c r="BK11" s="6"/>
      <c r="BL11" s="6"/>
      <c r="BM11" s="6"/>
      <c r="BN11" s="8" t="s">
        <v>11</v>
      </c>
      <c r="BO11" s="278" t="s">
        <v>390</v>
      </c>
      <c r="BP11" s="278"/>
      <c r="BQ11" s="278"/>
      <c r="BR11" s="7" t="s">
        <v>12</v>
      </c>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row>
    <row r="12" spans="1:99" s="7" customFormat="1" ht="18.7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I12" s="8" t="s">
        <v>14</v>
      </c>
      <c r="AJ12" s="278" t="s">
        <v>390</v>
      </c>
      <c r="AK12" s="278"/>
      <c r="AL12" s="278"/>
      <c r="BD12" s="10" t="s">
        <v>319</v>
      </c>
      <c r="BE12" s="278" t="s">
        <v>391</v>
      </c>
      <c r="BF12" s="278"/>
      <c r="BG12" s="278"/>
      <c r="BH12" s="7" t="s">
        <v>13</v>
      </c>
      <c r="BK12" s="278" t="s">
        <v>480</v>
      </c>
      <c r="BL12" s="278"/>
      <c r="BM12" s="278"/>
      <c r="BN12" s="7" t="s">
        <v>15</v>
      </c>
      <c r="BT12" s="9"/>
      <c r="BU12" s="9"/>
      <c r="BV12" s="9"/>
      <c r="BW12" s="9"/>
      <c r="BX12" s="9"/>
      <c r="BY12" s="9"/>
      <c r="BZ12" s="9"/>
      <c r="CA12" s="9"/>
      <c r="CB12" s="9"/>
      <c r="CC12" s="9"/>
      <c r="CD12" s="9"/>
      <c r="CE12" s="9"/>
      <c r="CF12" s="9"/>
      <c r="CG12" s="9"/>
      <c r="CH12" s="297" t="s">
        <v>0</v>
      </c>
      <c r="CI12" s="298"/>
      <c r="CJ12" s="298"/>
      <c r="CK12" s="298"/>
      <c r="CL12" s="298"/>
      <c r="CM12" s="298"/>
      <c r="CN12" s="298"/>
      <c r="CO12" s="298"/>
      <c r="CP12" s="298"/>
      <c r="CQ12" s="298"/>
      <c r="CR12" s="298"/>
      <c r="CS12" s="298"/>
      <c r="CT12" s="298"/>
      <c r="CU12" s="299"/>
    </row>
    <row r="13" spans="86:99" ht="9.75" customHeight="1" thickBot="1">
      <c r="CH13" s="300"/>
      <c r="CI13" s="301"/>
      <c r="CJ13" s="301"/>
      <c r="CK13" s="301"/>
      <c r="CL13" s="301"/>
      <c r="CM13" s="301"/>
      <c r="CN13" s="301"/>
      <c r="CO13" s="301"/>
      <c r="CP13" s="301"/>
      <c r="CQ13" s="301"/>
      <c r="CR13" s="301"/>
      <c r="CS13" s="301"/>
      <c r="CT13" s="301"/>
      <c r="CU13" s="302"/>
    </row>
    <row r="14" spans="38:99" ht="15" customHeight="1">
      <c r="AL14" s="3" t="s">
        <v>456</v>
      </c>
      <c r="AM14" s="4"/>
      <c r="AN14" s="94"/>
      <c r="AO14" s="279">
        <f>CH14</f>
        <v>44225</v>
      </c>
      <c r="AP14" s="280"/>
      <c r="AQ14" s="280"/>
      <c r="AR14" s="280"/>
      <c r="AS14" s="280"/>
      <c r="AT14" s="280"/>
      <c r="AU14" s="280"/>
      <c r="AV14" s="280"/>
      <c r="AW14" s="280"/>
      <c r="AX14" s="280"/>
      <c r="AY14" s="280"/>
      <c r="AZ14" s="280"/>
      <c r="BA14" s="280"/>
      <c r="BB14" s="280"/>
      <c r="BC14" s="280"/>
      <c r="BD14" s="280"/>
      <c r="BE14" s="280"/>
      <c r="BF14" s="95"/>
      <c r="BG14" s="95"/>
      <c r="BH14" s="95"/>
      <c r="CF14" s="4" t="s">
        <v>3</v>
      </c>
      <c r="CH14" s="282">
        <v>44225</v>
      </c>
      <c r="CI14" s="283"/>
      <c r="CJ14" s="283"/>
      <c r="CK14" s="283"/>
      <c r="CL14" s="283"/>
      <c r="CM14" s="283"/>
      <c r="CN14" s="283"/>
      <c r="CO14" s="283"/>
      <c r="CP14" s="283"/>
      <c r="CQ14" s="283"/>
      <c r="CR14" s="283"/>
      <c r="CS14" s="283"/>
      <c r="CT14" s="283"/>
      <c r="CU14" s="284"/>
    </row>
    <row r="15" spans="1:99" ht="15" customHeight="1">
      <c r="A15" s="3" t="s">
        <v>16</v>
      </c>
      <c r="CF15" s="4" t="s">
        <v>2</v>
      </c>
      <c r="CH15" s="124"/>
      <c r="CI15" s="125"/>
      <c r="CJ15" s="125"/>
      <c r="CK15" s="125"/>
      <c r="CL15" s="125"/>
      <c r="CM15" s="125"/>
      <c r="CN15" s="125"/>
      <c r="CO15" s="125"/>
      <c r="CP15" s="125"/>
      <c r="CQ15" s="125"/>
      <c r="CR15" s="125"/>
      <c r="CS15" s="125"/>
      <c r="CT15" s="125"/>
      <c r="CU15" s="285"/>
    </row>
    <row r="16" spans="1:99" ht="15" customHeight="1">
      <c r="A16" s="3" t="s">
        <v>17</v>
      </c>
      <c r="U16" s="292" t="s">
        <v>331</v>
      </c>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CF16" s="4" t="s">
        <v>18</v>
      </c>
      <c r="CH16" s="124"/>
      <c r="CI16" s="125"/>
      <c r="CJ16" s="125"/>
      <c r="CK16" s="125"/>
      <c r="CL16" s="125"/>
      <c r="CM16" s="125"/>
      <c r="CN16" s="125"/>
      <c r="CO16" s="125"/>
      <c r="CP16" s="125"/>
      <c r="CQ16" s="125"/>
      <c r="CR16" s="125"/>
      <c r="CS16" s="125"/>
      <c r="CT16" s="125"/>
      <c r="CU16" s="285"/>
    </row>
    <row r="17" spans="34:99" ht="15" customHeight="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CF17" s="4" t="s">
        <v>2</v>
      </c>
      <c r="CH17" s="124"/>
      <c r="CI17" s="125"/>
      <c r="CJ17" s="125"/>
      <c r="CK17" s="125"/>
      <c r="CL17" s="125"/>
      <c r="CM17" s="125"/>
      <c r="CN17" s="125"/>
      <c r="CO17" s="125"/>
      <c r="CP17" s="125"/>
      <c r="CQ17" s="125"/>
      <c r="CR17" s="125"/>
      <c r="CS17" s="125"/>
      <c r="CT17" s="125"/>
      <c r="CU17" s="285"/>
    </row>
    <row r="18" spans="34:99" ht="15" customHeight="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CF18" s="4" t="s">
        <v>19</v>
      </c>
      <c r="CH18" s="124" t="s">
        <v>464</v>
      </c>
      <c r="CI18" s="125"/>
      <c r="CJ18" s="125"/>
      <c r="CK18" s="125"/>
      <c r="CL18" s="125"/>
      <c r="CM18" s="125"/>
      <c r="CN18" s="125"/>
      <c r="CO18" s="125"/>
      <c r="CP18" s="125"/>
      <c r="CQ18" s="125"/>
      <c r="CR18" s="125"/>
      <c r="CS18" s="125"/>
      <c r="CT18" s="125"/>
      <c r="CU18" s="285"/>
    </row>
    <row r="19" spans="1:99" ht="32.25" customHeight="1">
      <c r="A19" s="3" t="s">
        <v>21</v>
      </c>
      <c r="I19" s="291" t="s">
        <v>463</v>
      </c>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CF19" s="4" t="s">
        <v>20</v>
      </c>
      <c r="CH19" s="124" t="s">
        <v>454</v>
      </c>
      <c r="CI19" s="125"/>
      <c r="CJ19" s="125"/>
      <c r="CK19" s="125"/>
      <c r="CL19" s="125"/>
      <c r="CM19" s="125"/>
      <c r="CN19" s="125"/>
      <c r="CO19" s="125"/>
      <c r="CP19" s="125"/>
      <c r="CQ19" s="125"/>
      <c r="CR19" s="125"/>
      <c r="CS19" s="125"/>
      <c r="CT19" s="125"/>
      <c r="CU19" s="285"/>
    </row>
    <row r="20" spans="1:99" ht="15" customHeight="1" thickBot="1">
      <c r="A20" s="3" t="s">
        <v>4</v>
      </c>
      <c r="CF20" s="4" t="s">
        <v>9</v>
      </c>
      <c r="CH20" s="211" t="s">
        <v>1</v>
      </c>
      <c r="CI20" s="212"/>
      <c r="CJ20" s="212"/>
      <c r="CK20" s="212"/>
      <c r="CL20" s="212"/>
      <c r="CM20" s="212"/>
      <c r="CN20" s="212"/>
      <c r="CO20" s="212"/>
      <c r="CP20" s="212"/>
      <c r="CQ20" s="212"/>
      <c r="CR20" s="212"/>
      <c r="CS20" s="212"/>
      <c r="CT20" s="212"/>
      <c r="CU20" s="293"/>
    </row>
    <row r="22" spans="1:99" ht="12.75">
      <c r="A22" s="281" t="s">
        <v>22</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row>
    <row r="24" spans="1:99" s="2" customFormat="1" ht="12" customHeight="1">
      <c r="A24" s="287" t="s">
        <v>41</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8"/>
      <c r="AV24" s="286" t="s">
        <v>5</v>
      </c>
      <c r="AW24" s="287"/>
      <c r="AX24" s="287"/>
      <c r="AY24" s="288"/>
      <c r="AZ24" s="286" t="s">
        <v>26</v>
      </c>
      <c r="BA24" s="287"/>
      <c r="BB24" s="287"/>
      <c r="BC24" s="287"/>
      <c r="BD24" s="287"/>
      <c r="BE24" s="288"/>
      <c r="BF24" s="286" t="s">
        <v>24</v>
      </c>
      <c r="BG24" s="287"/>
      <c r="BH24" s="287"/>
      <c r="BI24" s="287"/>
      <c r="BJ24" s="287"/>
      <c r="BK24" s="288"/>
      <c r="BL24" s="289" t="s">
        <v>30</v>
      </c>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row>
    <row r="25" spans="1:99" s="2" customFormat="1" ht="12" customHeight="1">
      <c r="A25" s="273"/>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c r="AV25" s="275" t="s">
        <v>23</v>
      </c>
      <c r="AW25" s="273"/>
      <c r="AX25" s="273"/>
      <c r="AY25" s="274"/>
      <c r="AZ25" s="275" t="s">
        <v>27</v>
      </c>
      <c r="BA25" s="273"/>
      <c r="BB25" s="273"/>
      <c r="BC25" s="273"/>
      <c r="BD25" s="273"/>
      <c r="BE25" s="274"/>
      <c r="BF25" s="275" t="s">
        <v>25</v>
      </c>
      <c r="BG25" s="273"/>
      <c r="BH25" s="273"/>
      <c r="BI25" s="273"/>
      <c r="BJ25" s="273"/>
      <c r="BK25" s="274"/>
      <c r="BL25" s="275" t="s">
        <v>387</v>
      </c>
      <c r="BM25" s="273"/>
      <c r="BN25" s="273"/>
      <c r="BO25" s="273"/>
      <c r="BP25" s="273"/>
      <c r="BQ25" s="273"/>
      <c r="BR25" s="273"/>
      <c r="BS25" s="273"/>
      <c r="BT25" s="274"/>
      <c r="BU25" s="275" t="s">
        <v>388</v>
      </c>
      <c r="BV25" s="273"/>
      <c r="BW25" s="273"/>
      <c r="BX25" s="273"/>
      <c r="BY25" s="273"/>
      <c r="BZ25" s="273"/>
      <c r="CA25" s="273"/>
      <c r="CB25" s="273"/>
      <c r="CC25" s="274"/>
      <c r="CD25" s="275" t="s">
        <v>481</v>
      </c>
      <c r="CE25" s="273"/>
      <c r="CF25" s="273"/>
      <c r="CG25" s="273"/>
      <c r="CH25" s="273"/>
      <c r="CI25" s="273"/>
      <c r="CJ25" s="273"/>
      <c r="CK25" s="273"/>
      <c r="CL25" s="274"/>
      <c r="CM25" s="275" t="s">
        <v>39</v>
      </c>
      <c r="CN25" s="273"/>
      <c r="CO25" s="273"/>
      <c r="CP25" s="273"/>
      <c r="CQ25" s="273"/>
      <c r="CR25" s="273"/>
      <c r="CS25" s="273"/>
      <c r="CT25" s="273"/>
      <c r="CU25" s="273"/>
    </row>
    <row r="26" spans="1:99" s="2" customFormat="1" ht="12" customHeight="1">
      <c r="A26" s="273"/>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4"/>
      <c r="AV26" s="275"/>
      <c r="AW26" s="273"/>
      <c r="AX26" s="273"/>
      <c r="AY26" s="274"/>
      <c r="AZ26" s="275" t="s">
        <v>28</v>
      </c>
      <c r="BA26" s="273"/>
      <c r="BB26" s="273"/>
      <c r="BC26" s="273"/>
      <c r="BD26" s="273"/>
      <c r="BE26" s="274"/>
      <c r="BF26" s="275" t="s">
        <v>42</v>
      </c>
      <c r="BG26" s="273"/>
      <c r="BH26" s="273"/>
      <c r="BI26" s="273"/>
      <c r="BJ26" s="273"/>
      <c r="BK26" s="274"/>
      <c r="BL26" s="275" t="s">
        <v>31</v>
      </c>
      <c r="BM26" s="273"/>
      <c r="BN26" s="273"/>
      <c r="BO26" s="273"/>
      <c r="BP26" s="273"/>
      <c r="BQ26" s="273"/>
      <c r="BR26" s="273"/>
      <c r="BS26" s="273"/>
      <c r="BT26" s="274"/>
      <c r="BU26" s="275" t="s">
        <v>35</v>
      </c>
      <c r="BV26" s="273"/>
      <c r="BW26" s="273"/>
      <c r="BX26" s="273"/>
      <c r="BY26" s="273"/>
      <c r="BZ26" s="273"/>
      <c r="CA26" s="273"/>
      <c r="CB26" s="273"/>
      <c r="CC26" s="274"/>
      <c r="CD26" s="275" t="s">
        <v>38</v>
      </c>
      <c r="CE26" s="273"/>
      <c r="CF26" s="273"/>
      <c r="CG26" s="273"/>
      <c r="CH26" s="273"/>
      <c r="CI26" s="273"/>
      <c r="CJ26" s="273"/>
      <c r="CK26" s="273"/>
      <c r="CL26" s="274"/>
      <c r="CM26" s="275" t="s">
        <v>40</v>
      </c>
      <c r="CN26" s="273"/>
      <c r="CO26" s="273"/>
      <c r="CP26" s="273"/>
      <c r="CQ26" s="273"/>
      <c r="CR26" s="273"/>
      <c r="CS26" s="273"/>
      <c r="CT26" s="273"/>
      <c r="CU26" s="273"/>
    </row>
    <row r="27" spans="1:99" s="2" customFormat="1" ht="12" customHeight="1">
      <c r="A27" s="273"/>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4"/>
      <c r="AV27" s="275"/>
      <c r="AW27" s="273"/>
      <c r="AX27" s="273"/>
      <c r="AY27" s="274"/>
      <c r="AZ27" s="275" t="s">
        <v>29</v>
      </c>
      <c r="BA27" s="273"/>
      <c r="BB27" s="273"/>
      <c r="BC27" s="273"/>
      <c r="BD27" s="273"/>
      <c r="BE27" s="274"/>
      <c r="BF27" s="275"/>
      <c r="BG27" s="273"/>
      <c r="BH27" s="273"/>
      <c r="BI27" s="273"/>
      <c r="BJ27" s="273"/>
      <c r="BK27" s="274"/>
      <c r="BL27" s="275" t="s">
        <v>32</v>
      </c>
      <c r="BM27" s="273"/>
      <c r="BN27" s="273"/>
      <c r="BO27" s="273"/>
      <c r="BP27" s="273"/>
      <c r="BQ27" s="273"/>
      <c r="BR27" s="273"/>
      <c r="BS27" s="273"/>
      <c r="BT27" s="274"/>
      <c r="BU27" s="275" t="s">
        <v>34</v>
      </c>
      <c r="BV27" s="273"/>
      <c r="BW27" s="273"/>
      <c r="BX27" s="273"/>
      <c r="BY27" s="273"/>
      <c r="BZ27" s="273"/>
      <c r="CA27" s="273"/>
      <c r="CB27" s="273"/>
      <c r="CC27" s="274"/>
      <c r="CD27" s="275" t="s">
        <v>34</v>
      </c>
      <c r="CE27" s="273"/>
      <c r="CF27" s="273"/>
      <c r="CG27" s="273"/>
      <c r="CH27" s="273"/>
      <c r="CI27" s="273"/>
      <c r="CJ27" s="273"/>
      <c r="CK27" s="273"/>
      <c r="CL27" s="274"/>
      <c r="CM27" s="275" t="s">
        <v>36</v>
      </c>
      <c r="CN27" s="273"/>
      <c r="CO27" s="273"/>
      <c r="CP27" s="273"/>
      <c r="CQ27" s="273"/>
      <c r="CR27" s="273"/>
      <c r="CS27" s="273"/>
      <c r="CT27" s="273"/>
      <c r="CU27" s="273"/>
    </row>
    <row r="28" spans="1:99" s="2" customFormat="1" ht="12" customHeight="1">
      <c r="A28" s="273"/>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4"/>
      <c r="AV28" s="275"/>
      <c r="AW28" s="273"/>
      <c r="AX28" s="273"/>
      <c r="AY28" s="274"/>
      <c r="AZ28" s="275" t="s">
        <v>10</v>
      </c>
      <c r="BA28" s="273"/>
      <c r="BB28" s="273"/>
      <c r="BC28" s="273"/>
      <c r="BD28" s="273"/>
      <c r="BE28" s="274"/>
      <c r="BF28" s="275"/>
      <c r="BG28" s="273"/>
      <c r="BH28" s="273"/>
      <c r="BI28" s="273"/>
      <c r="BJ28" s="273"/>
      <c r="BK28" s="274"/>
      <c r="BL28" s="275" t="s">
        <v>33</v>
      </c>
      <c r="BM28" s="273"/>
      <c r="BN28" s="273"/>
      <c r="BO28" s="273"/>
      <c r="BP28" s="273"/>
      <c r="BQ28" s="273"/>
      <c r="BR28" s="273"/>
      <c r="BS28" s="273"/>
      <c r="BT28" s="274"/>
      <c r="BU28" s="275" t="s">
        <v>36</v>
      </c>
      <c r="BV28" s="273"/>
      <c r="BW28" s="273"/>
      <c r="BX28" s="273"/>
      <c r="BY28" s="273"/>
      <c r="BZ28" s="273"/>
      <c r="CA28" s="273"/>
      <c r="CB28" s="273"/>
      <c r="CC28" s="274"/>
      <c r="CD28" s="275" t="s">
        <v>36</v>
      </c>
      <c r="CE28" s="273"/>
      <c r="CF28" s="273"/>
      <c r="CG28" s="273"/>
      <c r="CH28" s="273"/>
      <c r="CI28" s="273"/>
      <c r="CJ28" s="273"/>
      <c r="CK28" s="273"/>
      <c r="CL28" s="274"/>
      <c r="CM28" s="275" t="s">
        <v>37</v>
      </c>
      <c r="CN28" s="273"/>
      <c r="CO28" s="273"/>
      <c r="CP28" s="273"/>
      <c r="CQ28" s="273"/>
      <c r="CR28" s="273"/>
      <c r="CS28" s="273"/>
      <c r="CT28" s="273"/>
      <c r="CU28" s="273"/>
    </row>
    <row r="29" spans="1:99" s="2" customFormat="1" ht="12" customHeight="1">
      <c r="A29" s="273"/>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4"/>
      <c r="AV29" s="275"/>
      <c r="AW29" s="273"/>
      <c r="AX29" s="273"/>
      <c r="AY29" s="274"/>
      <c r="AZ29" s="275" t="s">
        <v>320</v>
      </c>
      <c r="BA29" s="273"/>
      <c r="BB29" s="273"/>
      <c r="BC29" s="273"/>
      <c r="BD29" s="273"/>
      <c r="BE29" s="274"/>
      <c r="BF29" s="275"/>
      <c r="BG29" s="273"/>
      <c r="BH29" s="273"/>
      <c r="BI29" s="273"/>
      <c r="BJ29" s="273"/>
      <c r="BK29" s="274"/>
      <c r="BL29" s="275" t="s">
        <v>34</v>
      </c>
      <c r="BM29" s="273"/>
      <c r="BN29" s="273"/>
      <c r="BO29" s="273"/>
      <c r="BP29" s="273"/>
      <c r="BQ29" s="273"/>
      <c r="BR29" s="273"/>
      <c r="BS29" s="273"/>
      <c r="BT29" s="274"/>
      <c r="BU29" s="275" t="s">
        <v>37</v>
      </c>
      <c r="BV29" s="273"/>
      <c r="BW29" s="273"/>
      <c r="BX29" s="273"/>
      <c r="BY29" s="273"/>
      <c r="BZ29" s="273"/>
      <c r="CA29" s="273"/>
      <c r="CB29" s="273"/>
      <c r="CC29" s="274"/>
      <c r="CD29" s="275" t="s">
        <v>37</v>
      </c>
      <c r="CE29" s="273"/>
      <c r="CF29" s="273"/>
      <c r="CG29" s="273"/>
      <c r="CH29" s="273"/>
      <c r="CI29" s="273"/>
      <c r="CJ29" s="273"/>
      <c r="CK29" s="273"/>
      <c r="CL29" s="274"/>
      <c r="CM29" s="275"/>
      <c r="CN29" s="273"/>
      <c r="CO29" s="273"/>
      <c r="CP29" s="273"/>
      <c r="CQ29" s="273"/>
      <c r="CR29" s="273"/>
      <c r="CS29" s="273"/>
      <c r="CT29" s="273"/>
      <c r="CU29" s="273"/>
    </row>
    <row r="30" spans="1:99" s="2" customFormat="1" ht="12" customHeight="1" thickBot="1">
      <c r="A30" s="276">
        <v>1</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61">
        <v>2</v>
      </c>
      <c r="AW30" s="261"/>
      <c r="AX30" s="261"/>
      <c r="AY30" s="261"/>
      <c r="AZ30" s="261">
        <v>3</v>
      </c>
      <c r="BA30" s="261"/>
      <c r="BB30" s="261"/>
      <c r="BC30" s="261"/>
      <c r="BD30" s="261"/>
      <c r="BE30" s="261"/>
      <c r="BF30" s="261">
        <v>4</v>
      </c>
      <c r="BG30" s="261"/>
      <c r="BH30" s="261"/>
      <c r="BI30" s="261"/>
      <c r="BJ30" s="261"/>
      <c r="BK30" s="261"/>
      <c r="BL30" s="261">
        <v>5</v>
      </c>
      <c r="BM30" s="261"/>
      <c r="BN30" s="261"/>
      <c r="BO30" s="261"/>
      <c r="BP30" s="261"/>
      <c r="BQ30" s="261"/>
      <c r="BR30" s="261"/>
      <c r="BS30" s="261"/>
      <c r="BT30" s="261"/>
      <c r="BU30" s="261">
        <v>6</v>
      </c>
      <c r="BV30" s="261"/>
      <c r="BW30" s="261"/>
      <c r="BX30" s="261"/>
      <c r="BY30" s="261"/>
      <c r="BZ30" s="261"/>
      <c r="CA30" s="261"/>
      <c r="CB30" s="261"/>
      <c r="CC30" s="261"/>
      <c r="CD30" s="261">
        <v>7</v>
      </c>
      <c r="CE30" s="261"/>
      <c r="CF30" s="261"/>
      <c r="CG30" s="261"/>
      <c r="CH30" s="261"/>
      <c r="CI30" s="261"/>
      <c r="CJ30" s="261"/>
      <c r="CK30" s="261"/>
      <c r="CL30" s="261"/>
      <c r="CM30" s="261">
        <v>8</v>
      </c>
      <c r="CN30" s="261"/>
      <c r="CO30" s="261"/>
      <c r="CP30" s="261"/>
      <c r="CQ30" s="261"/>
      <c r="CR30" s="261"/>
      <c r="CS30" s="261"/>
      <c r="CT30" s="261"/>
      <c r="CU30" s="294"/>
    </row>
    <row r="31" spans="1:99" ht="13.5" customHeight="1">
      <c r="A31" s="268" t="s">
        <v>186</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3" t="s">
        <v>49</v>
      </c>
      <c r="AW31" s="262"/>
      <c r="AX31" s="262"/>
      <c r="AY31" s="262"/>
      <c r="AZ31" s="262" t="s">
        <v>54</v>
      </c>
      <c r="BA31" s="262"/>
      <c r="BB31" s="262"/>
      <c r="BC31" s="262"/>
      <c r="BD31" s="262"/>
      <c r="BE31" s="262"/>
      <c r="BF31" s="262" t="s">
        <v>54</v>
      </c>
      <c r="BG31" s="262"/>
      <c r="BH31" s="262"/>
      <c r="BI31" s="262"/>
      <c r="BJ31" s="262"/>
      <c r="BK31" s="262"/>
      <c r="BL31" s="296"/>
      <c r="BM31" s="296"/>
      <c r="BN31" s="296"/>
      <c r="BO31" s="296"/>
      <c r="BP31" s="296"/>
      <c r="BQ31" s="296"/>
      <c r="BR31" s="296"/>
      <c r="BS31" s="296"/>
      <c r="BT31" s="296"/>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95"/>
    </row>
    <row r="32" spans="1:99" ht="13.5" customHeight="1">
      <c r="A32" s="265" t="s">
        <v>187</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7"/>
      <c r="AV32" s="124" t="s">
        <v>50</v>
      </c>
      <c r="AW32" s="125"/>
      <c r="AX32" s="125"/>
      <c r="AY32" s="125"/>
      <c r="AZ32" s="125" t="s">
        <v>54</v>
      </c>
      <c r="BA32" s="125"/>
      <c r="BB32" s="125"/>
      <c r="BC32" s="125"/>
      <c r="BD32" s="125"/>
      <c r="BE32" s="125"/>
      <c r="BF32" s="125" t="s">
        <v>54</v>
      </c>
      <c r="BG32" s="125"/>
      <c r="BH32" s="125"/>
      <c r="BI32" s="125"/>
      <c r="BJ32" s="125"/>
      <c r="BK32" s="125"/>
      <c r="BL32" s="258"/>
      <c r="BM32" s="258"/>
      <c r="BN32" s="258"/>
      <c r="BO32" s="258"/>
      <c r="BP32" s="258"/>
      <c r="BQ32" s="258"/>
      <c r="BR32" s="258"/>
      <c r="BS32" s="258"/>
      <c r="BT32" s="258"/>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8"/>
    </row>
    <row r="33" spans="1:106" ht="13.5" customHeight="1">
      <c r="A33" s="214" t="s">
        <v>46</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192" t="s">
        <v>51</v>
      </c>
      <c r="AW33" s="133"/>
      <c r="AX33" s="133"/>
      <c r="AY33" s="133"/>
      <c r="AZ33" s="133"/>
      <c r="BA33" s="133"/>
      <c r="BB33" s="133"/>
      <c r="BC33" s="133"/>
      <c r="BD33" s="133"/>
      <c r="BE33" s="133"/>
      <c r="BF33" s="125"/>
      <c r="BG33" s="125"/>
      <c r="BH33" s="125"/>
      <c r="BI33" s="125"/>
      <c r="BJ33" s="125"/>
      <c r="BK33" s="125"/>
      <c r="BL33" s="255">
        <f>BL37+BL49</f>
        <v>13440080</v>
      </c>
      <c r="BM33" s="255"/>
      <c r="BN33" s="255"/>
      <c r="BO33" s="255"/>
      <c r="BP33" s="255"/>
      <c r="BQ33" s="255"/>
      <c r="BR33" s="255"/>
      <c r="BS33" s="255"/>
      <c r="BT33" s="255"/>
      <c r="BU33" s="255">
        <f>BU37+BU49</f>
        <v>13302080</v>
      </c>
      <c r="BV33" s="255"/>
      <c r="BW33" s="255"/>
      <c r="BX33" s="255"/>
      <c r="BY33" s="255"/>
      <c r="BZ33" s="255"/>
      <c r="CA33" s="255"/>
      <c r="CB33" s="255"/>
      <c r="CC33" s="255"/>
      <c r="CD33" s="255">
        <f>CD37+CD49</f>
        <v>13302080</v>
      </c>
      <c r="CE33" s="255"/>
      <c r="CF33" s="255"/>
      <c r="CG33" s="255"/>
      <c r="CH33" s="255"/>
      <c r="CI33" s="255"/>
      <c r="CJ33" s="255"/>
      <c r="CK33" s="255"/>
      <c r="CL33" s="255"/>
      <c r="CM33" s="197"/>
      <c r="CN33" s="197"/>
      <c r="CO33" s="197"/>
      <c r="CP33" s="197"/>
      <c r="CQ33" s="197"/>
      <c r="CR33" s="197"/>
      <c r="CS33" s="197"/>
      <c r="CT33" s="197"/>
      <c r="CU33" s="198"/>
      <c r="DB33" s="3" t="s">
        <v>341</v>
      </c>
    </row>
    <row r="34" spans="1:99" ht="12.75">
      <c r="A34" s="269" t="s">
        <v>47</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1"/>
      <c r="AV34" s="144" t="s">
        <v>52</v>
      </c>
      <c r="AW34" s="145"/>
      <c r="AX34" s="145"/>
      <c r="AY34" s="146"/>
      <c r="AZ34" s="153" t="s">
        <v>53</v>
      </c>
      <c r="BA34" s="145"/>
      <c r="BB34" s="145"/>
      <c r="BC34" s="145"/>
      <c r="BD34" s="145"/>
      <c r="BE34" s="146"/>
      <c r="BF34" s="153"/>
      <c r="BG34" s="145"/>
      <c r="BH34" s="145"/>
      <c r="BI34" s="145"/>
      <c r="BJ34" s="145"/>
      <c r="BK34" s="146"/>
      <c r="BL34" s="162"/>
      <c r="BM34" s="163"/>
      <c r="BN34" s="163"/>
      <c r="BO34" s="163"/>
      <c r="BP34" s="163"/>
      <c r="BQ34" s="163"/>
      <c r="BR34" s="163"/>
      <c r="BS34" s="163"/>
      <c r="BT34" s="164"/>
      <c r="BU34" s="162"/>
      <c r="BV34" s="163"/>
      <c r="BW34" s="163"/>
      <c r="BX34" s="163"/>
      <c r="BY34" s="163"/>
      <c r="BZ34" s="163"/>
      <c r="CA34" s="163"/>
      <c r="CB34" s="163"/>
      <c r="CC34" s="164"/>
      <c r="CD34" s="162"/>
      <c r="CE34" s="163"/>
      <c r="CF34" s="163"/>
      <c r="CG34" s="163"/>
      <c r="CH34" s="163"/>
      <c r="CI34" s="163"/>
      <c r="CJ34" s="163"/>
      <c r="CK34" s="163"/>
      <c r="CL34" s="164"/>
      <c r="CM34" s="180"/>
      <c r="CN34" s="181"/>
      <c r="CO34" s="181"/>
      <c r="CP34" s="181"/>
      <c r="CQ34" s="181"/>
      <c r="CR34" s="181"/>
      <c r="CS34" s="181"/>
      <c r="CT34" s="181"/>
      <c r="CU34" s="182"/>
    </row>
    <row r="35" spans="1:99" ht="12.75">
      <c r="A35" s="259" t="s">
        <v>48</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60"/>
      <c r="AV35" s="150"/>
      <c r="AW35" s="151"/>
      <c r="AX35" s="151"/>
      <c r="AY35" s="152"/>
      <c r="AZ35" s="155"/>
      <c r="BA35" s="151"/>
      <c r="BB35" s="151"/>
      <c r="BC35" s="151"/>
      <c r="BD35" s="151"/>
      <c r="BE35" s="152"/>
      <c r="BF35" s="155"/>
      <c r="BG35" s="151"/>
      <c r="BH35" s="151"/>
      <c r="BI35" s="151"/>
      <c r="BJ35" s="151"/>
      <c r="BK35" s="152"/>
      <c r="BL35" s="168"/>
      <c r="BM35" s="169"/>
      <c r="BN35" s="169"/>
      <c r="BO35" s="169"/>
      <c r="BP35" s="169"/>
      <c r="BQ35" s="169"/>
      <c r="BR35" s="169"/>
      <c r="BS35" s="169"/>
      <c r="BT35" s="170"/>
      <c r="BU35" s="168"/>
      <c r="BV35" s="169"/>
      <c r="BW35" s="169"/>
      <c r="BX35" s="169"/>
      <c r="BY35" s="169"/>
      <c r="BZ35" s="169"/>
      <c r="CA35" s="169"/>
      <c r="CB35" s="169"/>
      <c r="CC35" s="170"/>
      <c r="CD35" s="168"/>
      <c r="CE35" s="169"/>
      <c r="CF35" s="169"/>
      <c r="CG35" s="169"/>
      <c r="CH35" s="169"/>
      <c r="CI35" s="169"/>
      <c r="CJ35" s="169"/>
      <c r="CK35" s="169"/>
      <c r="CL35" s="170"/>
      <c r="CM35" s="186"/>
      <c r="CN35" s="187"/>
      <c r="CO35" s="187"/>
      <c r="CP35" s="187"/>
      <c r="CQ35" s="187"/>
      <c r="CR35" s="187"/>
      <c r="CS35" s="187"/>
      <c r="CT35" s="187"/>
      <c r="CU35" s="188"/>
    </row>
    <row r="36" spans="1:99" ht="12.75">
      <c r="A36" s="201" t="s">
        <v>47</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2"/>
      <c r="AV36" s="144" t="s">
        <v>55</v>
      </c>
      <c r="AW36" s="145"/>
      <c r="AX36" s="145"/>
      <c r="AY36" s="146"/>
      <c r="AZ36" s="153"/>
      <c r="BA36" s="145"/>
      <c r="BB36" s="145"/>
      <c r="BC36" s="145"/>
      <c r="BD36" s="145"/>
      <c r="BE36" s="146"/>
      <c r="BF36" s="153"/>
      <c r="BG36" s="145"/>
      <c r="BH36" s="145"/>
      <c r="BI36" s="145"/>
      <c r="BJ36" s="145"/>
      <c r="BK36" s="146"/>
      <c r="BL36" s="162"/>
      <c r="BM36" s="163"/>
      <c r="BN36" s="163"/>
      <c r="BO36" s="163"/>
      <c r="BP36" s="163"/>
      <c r="BQ36" s="163"/>
      <c r="BR36" s="163"/>
      <c r="BS36" s="163"/>
      <c r="BT36" s="164"/>
      <c r="BU36" s="162"/>
      <c r="BV36" s="163"/>
      <c r="BW36" s="163"/>
      <c r="BX36" s="163"/>
      <c r="BY36" s="163"/>
      <c r="BZ36" s="163"/>
      <c r="CA36" s="163"/>
      <c r="CB36" s="163"/>
      <c r="CC36" s="164"/>
      <c r="CD36" s="162"/>
      <c r="CE36" s="163"/>
      <c r="CF36" s="163"/>
      <c r="CG36" s="163"/>
      <c r="CH36" s="163"/>
      <c r="CI36" s="163"/>
      <c r="CJ36" s="163"/>
      <c r="CK36" s="163"/>
      <c r="CL36" s="164"/>
      <c r="CM36" s="180"/>
      <c r="CN36" s="181"/>
      <c r="CO36" s="181"/>
      <c r="CP36" s="181"/>
      <c r="CQ36" s="181"/>
      <c r="CR36" s="181"/>
      <c r="CS36" s="181"/>
      <c r="CT36" s="181"/>
      <c r="CU36" s="182"/>
    </row>
    <row r="37" spans="1:99" s="54" customFormat="1" ht="12.75">
      <c r="A37" s="123" t="s">
        <v>57</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264" t="s">
        <v>321</v>
      </c>
      <c r="AW37" s="216"/>
      <c r="AX37" s="216"/>
      <c r="AY37" s="217"/>
      <c r="AZ37" s="215" t="s">
        <v>56</v>
      </c>
      <c r="BA37" s="216"/>
      <c r="BB37" s="216"/>
      <c r="BC37" s="216"/>
      <c r="BD37" s="216"/>
      <c r="BE37" s="217"/>
      <c r="BF37" s="215"/>
      <c r="BG37" s="216"/>
      <c r="BH37" s="216"/>
      <c r="BI37" s="216"/>
      <c r="BJ37" s="216"/>
      <c r="BK37" s="217"/>
      <c r="BL37" s="218">
        <f>BL38+BL45</f>
        <v>12902810</v>
      </c>
      <c r="BM37" s="219"/>
      <c r="BN37" s="219"/>
      <c r="BO37" s="219"/>
      <c r="BP37" s="219"/>
      <c r="BQ37" s="219"/>
      <c r="BR37" s="219"/>
      <c r="BS37" s="219"/>
      <c r="BT37" s="220"/>
      <c r="BU37" s="218">
        <f>BU38+BU45</f>
        <v>12886810</v>
      </c>
      <c r="BV37" s="219"/>
      <c r="BW37" s="219"/>
      <c r="BX37" s="219"/>
      <c r="BY37" s="219"/>
      <c r="BZ37" s="219"/>
      <c r="CA37" s="219"/>
      <c r="CB37" s="219"/>
      <c r="CC37" s="220"/>
      <c r="CD37" s="218">
        <f>CD38+CD45</f>
        <v>12886810</v>
      </c>
      <c r="CE37" s="219"/>
      <c r="CF37" s="219"/>
      <c r="CG37" s="219"/>
      <c r="CH37" s="219"/>
      <c r="CI37" s="219"/>
      <c r="CJ37" s="219"/>
      <c r="CK37" s="219"/>
      <c r="CL37" s="220"/>
      <c r="CM37" s="228"/>
      <c r="CN37" s="229"/>
      <c r="CO37" s="229"/>
      <c r="CP37" s="229"/>
      <c r="CQ37" s="229"/>
      <c r="CR37" s="229"/>
      <c r="CS37" s="229"/>
      <c r="CT37" s="229"/>
      <c r="CU37" s="230"/>
    </row>
    <row r="38" spans="1:99" ht="12.75">
      <c r="A38" s="213" t="s">
        <v>47</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144" t="s">
        <v>58</v>
      </c>
      <c r="AW38" s="145"/>
      <c r="AX38" s="145"/>
      <c r="AY38" s="146"/>
      <c r="AZ38" s="153" t="s">
        <v>56</v>
      </c>
      <c r="BA38" s="145"/>
      <c r="BB38" s="145"/>
      <c r="BC38" s="145"/>
      <c r="BD38" s="145"/>
      <c r="BE38" s="146"/>
      <c r="BF38" s="153"/>
      <c r="BG38" s="145"/>
      <c r="BH38" s="145"/>
      <c r="BI38" s="145"/>
      <c r="BJ38" s="145"/>
      <c r="BK38" s="146"/>
      <c r="BL38" s="162">
        <f>'Прилож 1 МЗ'!E6</f>
        <v>12886810</v>
      </c>
      <c r="BM38" s="163"/>
      <c r="BN38" s="163"/>
      <c r="BO38" s="163"/>
      <c r="BP38" s="163"/>
      <c r="BQ38" s="163"/>
      <c r="BR38" s="163"/>
      <c r="BS38" s="163"/>
      <c r="BT38" s="164"/>
      <c r="BU38" s="162">
        <v>12886810</v>
      </c>
      <c r="BV38" s="163"/>
      <c r="BW38" s="163"/>
      <c r="BX38" s="163"/>
      <c r="BY38" s="163"/>
      <c r="BZ38" s="163"/>
      <c r="CA38" s="163"/>
      <c r="CB38" s="163"/>
      <c r="CC38" s="164"/>
      <c r="CD38" s="162">
        <v>12886810</v>
      </c>
      <c r="CE38" s="163"/>
      <c r="CF38" s="163"/>
      <c r="CG38" s="163"/>
      <c r="CH38" s="163"/>
      <c r="CI38" s="163"/>
      <c r="CJ38" s="163"/>
      <c r="CK38" s="163"/>
      <c r="CL38" s="164"/>
      <c r="CM38" s="180"/>
      <c r="CN38" s="181"/>
      <c r="CO38" s="181"/>
      <c r="CP38" s="181"/>
      <c r="CQ38" s="181"/>
      <c r="CR38" s="181"/>
      <c r="CS38" s="181"/>
      <c r="CT38" s="181"/>
      <c r="CU38" s="182"/>
    </row>
    <row r="39" spans="1:99" ht="12.75">
      <c r="A39" s="223" t="s">
        <v>202</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147"/>
      <c r="AW39" s="148"/>
      <c r="AX39" s="148"/>
      <c r="AY39" s="149"/>
      <c r="AZ39" s="154"/>
      <c r="BA39" s="148"/>
      <c r="BB39" s="148"/>
      <c r="BC39" s="148"/>
      <c r="BD39" s="148"/>
      <c r="BE39" s="149"/>
      <c r="BF39" s="154"/>
      <c r="BG39" s="148"/>
      <c r="BH39" s="148"/>
      <c r="BI39" s="148"/>
      <c r="BJ39" s="148"/>
      <c r="BK39" s="149"/>
      <c r="BL39" s="165"/>
      <c r="BM39" s="166"/>
      <c r="BN39" s="166"/>
      <c r="BO39" s="166"/>
      <c r="BP39" s="166"/>
      <c r="BQ39" s="166"/>
      <c r="BR39" s="166"/>
      <c r="BS39" s="166"/>
      <c r="BT39" s="167"/>
      <c r="BU39" s="165"/>
      <c r="BV39" s="166"/>
      <c r="BW39" s="166"/>
      <c r="BX39" s="166"/>
      <c r="BY39" s="166"/>
      <c r="BZ39" s="166"/>
      <c r="CA39" s="166"/>
      <c r="CB39" s="166"/>
      <c r="CC39" s="167"/>
      <c r="CD39" s="165"/>
      <c r="CE39" s="166"/>
      <c r="CF39" s="166"/>
      <c r="CG39" s="166"/>
      <c r="CH39" s="166"/>
      <c r="CI39" s="166"/>
      <c r="CJ39" s="166"/>
      <c r="CK39" s="166"/>
      <c r="CL39" s="167"/>
      <c r="CM39" s="183"/>
      <c r="CN39" s="184"/>
      <c r="CO39" s="184"/>
      <c r="CP39" s="184"/>
      <c r="CQ39" s="184"/>
      <c r="CR39" s="184"/>
      <c r="CS39" s="184"/>
      <c r="CT39" s="184"/>
      <c r="CU39" s="185"/>
    </row>
    <row r="40" spans="1:99" ht="12.75">
      <c r="A40" s="223" t="s">
        <v>204</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147"/>
      <c r="AW40" s="148"/>
      <c r="AX40" s="148"/>
      <c r="AY40" s="149"/>
      <c r="AZ40" s="154"/>
      <c r="BA40" s="148"/>
      <c r="BB40" s="148"/>
      <c r="BC40" s="148"/>
      <c r="BD40" s="148"/>
      <c r="BE40" s="149"/>
      <c r="BF40" s="154"/>
      <c r="BG40" s="148"/>
      <c r="BH40" s="148"/>
      <c r="BI40" s="148"/>
      <c r="BJ40" s="148"/>
      <c r="BK40" s="149"/>
      <c r="BL40" s="165"/>
      <c r="BM40" s="166"/>
      <c r="BN40" s="166"/>
      <c r="BO40" s="166"/>
      <c r="BP40" s="166"/>
      <c r="BQ40" s="166"/>
      <c r="BR40" s="166"/>
      <c r="BS40" s="166"/>
      <c r="BT40" s="167"/>
      <c r="BU40" s="165"/>
      <c r="BV40" s="166"/>
      <c r="BW40" s="166"/>
      <c r="BX40" s="166"/>
      <c r="BY40" s="166"/>
      <c r="BZ40" s="166"/>
      <c r="CA40" s="166"/>
      <c r="CB40" s="166"/>
      <c r="CC40" s="167"/>
      <c r="CD40" s="165"/>
      <c r="CE40" s="166"/>
      <c r="CF40" s="166"/>
      <c r="CG40" s="166"/>
      <c r="CH40" s="166"/>
      <c r="CI40" s="166"/>
      <c r="CJ40" s="166"/>
      <c r="CK40" s="166"/>
      <c r="CL40" s="167"/>
      <c r="CM40" s="183"/>
      <c r="CN40" s="184"/>
      <c r="CO40" s="184"/>
      <c r="CP40" s="184"/>
      <c r="CQ40" s="184"/>
      <c r="CR40" s="184"/>
      <c r="CS40" s="184"/>
      <c r="CT40" s="184"/>
      <c r="CU40" s="185"/>
    </row>
    <row r="41" spans="1:108" ht="12.75">
      <c r="A41" s="201" t="s">
        <v>203</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150"/>
      <c r="AW41" s="151"/>
      <c r="AX41" s="151"/>
      <c r="AY41" s="152"/>
      <c r="AZ41" s="155"/>
      <c r="BA41" s="151"/>
      <c r="BB41" s="151"/>
      <c r="BC41" s="151"/>
      <c r="BD41" s="151"/>
      <c r="BE41" s="152"/>
      <c r="BF41" s="155"/>
      <c r="BG41" s="151"/>
      <c r="BH41" s="151"/>
      <c r="BI41" s="151"/>
      <c r="BJ41" s="151"/>
      <c r="BK41" s="152"/>
      <c r="BL41" s="168"/>
      <c r="BM41" s="169"/>
      <c r="BN41" s="169"/>
      <c r="BO41" s="169"/>
      <c r="BP41" s="169"/>
      <c r="BQ41" s="169"/>
      <c r="BR41" s="169"/>
      <c r="BS41" s="169"/>
      <c r="BT41" s="170"/>
      <c r="BU41" s="168"/>
      <c r="BV41" s="169"/>
      <c r="BW41" s="169"/>
      <c r="BX41" s="169"/>
      <c r="BY41" s="169"/>
      <c r="BZ41" s="169"/>
      <c r="CA41" s="169"/>
      <c r="CB41" s="169"/>
      <c r="CC41" s="170"/>
      <c r="CD41" s="168"/>
      <c r="CE41" s="169"/>
      <c r="CF41" s="169"/>
      <c r="CG41" s="169"/>
      <c r="CH41" s="169"/>
      <c r="CI41" s="169"/>
      <c r="CJ41" s="169"/>
      <c r="CK41" s="169"/>
      <c r="CL41" s="170"/>
      <c r="CM41" s="186"/>
      <c r="CN41" s="187"/>
      <c r="CO41" s="187"/>
      <c r="CP41" s="187"/>
      <c r="CQ41" s="187"/>
      <c r="CR41" s="187"/>
      <c r="CS41" s="187"/>
      <c r="CT41" s="187"/>
      <c r="CU41" s="188"/>
      <c r="DD41" s="3" t="s">
        <v>445</v>
      </c>
    </row>
    <row r="42" spans="1:99" ht="12.75">
      <c r="A42" s="311" t="s">
        <v>205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3"/>
      <c r="AV42" s="144" t="s">
        <v>59</v>
      </c>
      <c r="AW42" s="145"/>
      <c r="AX42" s="145"/>
      <c r="AY42" s="146"/>
      <c r="AZ42" s="153" t="s">
        <v>56</v>
      </c>
      <c r="BA42" s="145"/>
      <c r="BB42" s="145"/>
      <c r="BC42" s="145"/>
      <c r="BD42" s="145"/>
      <c r="BE42" s="146"/>
      <c r="BF42" s="153"/>
      <c r="BG42" s="145"/>
      <c r="BH42" s="145"/>
      <c r="BI42" s="145"/>
      <c r="BJ42" s="145"/>
      <c r="BK42" s="146"/>
      <c r="BL42" s="162"/>
      <c r="BM42" s="163"/>
      <c r="BN42" s="163"/>
      <c r="BO42" s="163"/>
      <c r="BP42" s="163"/>
      <c r="BQ42" s="163"/>
      <c r="BR42" s="163"/>
      <c r="BS42" s="163"/>
      <c r="BT42" s="164"/>
      <c r="BU42" s="162"/>
      <c r="BV42" s="163"/>
      <c r="BW42" s="163"/>
      <c r="BX42" s="163"/>
      <c r="BY42" s="163"/>
      <c r="BZ42" s="163"/>
      <c r="CA42" s="163"/>
      <c r="CB42" s="163"/>
      <c r="CC42" s="164"/>
      <c r="CD42" s="162"/>
      <c r="CE42" s="163"/>
      <c r="CF42" s="163"/>
      <c r="CG42" s="163"/>
      <c r="CH42" s="163"/>
      <c r="CI42" s="163"/>
      <c r="CJ42" s="163"/>
      <c r="CK42" s="163"/>
      <c r="CL42" s="164"/>
      <c r="CM42" s="180"/>
      <c r="CN42" s="181"/>
      <c r="CO42" s="181"/>
      <c r="CP42" s="181"/>
      <c r="CQ42" s="181"/>
      <c r="CR42" s="181"/>
      <c r="CS42" s="181"/>
      <c r="CT42" s="181"/>
      <c r="CU42" s="182"/>
    </row>
    <row r="43" spans="1:99" ht="12.75">
      <c r="A43" s="223" t="s">
        <v>207</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4"/>
      <c r="AV43" s="147"/>
      <c r="AW43" s="148"/>
      <c r="AX43" s="148"/>
      <c r="AY43" s="149"/>
      <c r="AZ43" s="154"/>
      <c r="BA43" s="148"/>
      <c r="BB43" s="148"/>
      <c r="BC43" s="148"/>
      <c r="BD43" s="148"/>
      <c r="BE43" s="149"/>
      <c r="BF43" s="154"/>
      <c r="BG43" s="148"/>
      <c r="BH43" s="148"/>
      <c r="BI43" s="148"/>
      <c r="BJ43" s="148"/>
      <c r="BK43" s="149"/>
      <c r="BL43" s="165"/>
      <c r="BM43" s="166"/>
      <c r="BN43" s="166"/>
      <c r="BO43" s="166"/>
      <c r="BP43" s="166"/>
      <c r="BQ43" s="166"/>
      <c r="BR43" s="166"/>
      <c r="BS43" s="166"/>
      <c r="BT43" s="167"/>
      <c r="BU43" s="165"/>
      <c r="BV43" s="166"/>
      <c r="BW43" s="166"/>
      <c r="BX43" s="166"/>
      <c r="BY43" s="166"/>
      <c r="BZ43" s="166"/>
      <c r="CA43" s="166"/>
      <c r="CB43" s="166"/>
      <c r="CC43" s="167"/>
      <c r="CD43" s="165"/>
      <c r="CE43" s="166"/>
      <c r="CF43" s="166"/>
      <c r="CG43" s="166"/>
      <c r="CH43" s="166"/>
      <c r="CI43" s="166"/>
      <c r="CJ43" s="166"/>
      <c r="CK43" s="166"/>
      <c r="CL43" s="167"/>
      <c r="CM43" s="183"/>
      <c r="CN43" s="184"/>
      <c r="CO43" s="184"/>
      <c r="CP43" s="184"/>
      <c r="CQ43" s="184"/>
      <c r="CR43" s="184"/>
      <c r="CS43" s="184"/>
      <c r="CT43" s="184"/>
      <c r="CU43" s="185"/>
    </row>
    <row r="44" spans="1:99" ht="12.75">
      <c r="A44" s="201" t="s">
        <v>206</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150"/>
      <c r="AW44" s="151"/>
      <c r="AX44" s="151"/>
      <c r="AY44" s="152"/>
      <c r="AZ44" s="155"/>
      <c r="BA44" s="151"/>
      <c r="BB44" s="151"/>
      <c r="BC44" s="151"/>
      <c r="BD44" s="151"/>
      <c r="BE44" s="152"/>
      <c r="BF44" s="155"/>
      <c r="BG44" s="151"/>
      <c r="BH44" s="151"/>
      <c r="BI44" s="151"/>
      <c r="BJ44" s="151"/>
      <c r="BK44" s="152"/>
      <c r="BL44" s="168"/>
      <c r="BM44" s="169"/>
      <c r="BN44" s="169"/>
      <c r="BO44" s="169"/>
      <c r="BP44" s="169"/>
      <c r="BQ44" s="169"/>
      <c r="BR44" s="169"/>
      <c r="BS44" s="169"/>
      <c r="BT44" s="170"/>
      <c r="BU44" s="168"/>
      <c r="BV44" s="169"/>
      <c r="BW44" s="169"/>
      <c r="BX44" s="169"/>
      <c r="BY44" s="169"/>
      <c r="BZ44" s="169"/>
      <c r="CA44" s="169"/>
      <c r="CB44" s="169"/>
      <c r="CC44" s="170"/>
      <c r="CD44" s="168"/>
      <c r="CE44" s="169"/>
      <c r="CF44" s="169"/>
      <c r="CG44" s="169"/>
      <c r="CH44" s="169"/>
      <c r="CI44" s="169"/>
      <c r="CJ44" s="169"/>
      <c r="CK44" s="169"/>
      <c r="CL44" s="170"/>
      <c r="CM44" s="186"/>
      <c r="CN44" s="187"/>
      <c r="CO44" s="187"/>
      <c r="CP44" s="187"/>
      <c r="CQ44" s="187"/>
      <c r="CR44" s="187"/>
      <c r="CS44" s="187"/>
      <c r="CT44" s="187"/>
      <c r="CU44" s="188"/>
    </row>
    <row r="45" spans="1:108" ht="26.25" customHeight="1">
      <c r="A45" s="257" t="s">
        <v>452</v>
      </c>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124" t="s">
        <v>453</v>
      </c>
      <c r="AW45" s="125"/>
      <c r="AX45" s="125"/>
      <c r="AY45" s="125"/>
      <c r="AZ45" s="125" t="s">
        <v>56</v>
      </c>
      <c r="BA45" s="125"/>
      <c r="BB45" s="125"/>
      <c r="BC45" s="125"/>
      <c r="BD45" s="125"/>
      <c r="BE45" s="125"/>
      <c r="BF45" s="125"/>
      <c r="BG45" s="125"/>
      <c r="BH45" s="125"/>
      <c r="BI45" s="125"/>
      <c r="BJ45" s="125"/>
      <c r="BK45" s="125"/>
      <c r="BL45" s="126">
        <f>'Прилож 3 ПДД'!E6</f>
        <v>16000</v>
      </c>
      <c r="BM45" s="126"/>
      <c r="BN45" s="126"/>
      <c r="BO45" s="126"/>
      <c r="BP45" s="126"/>
      <c r="BQ45" s="126"/>
      <c r="BR45" s="126"/>
      <c r="BS45" s="126"/>
      <c r="BT45" s="126"/>
      <c r="BU45" s="126">
        <v>0</v>
      </c>
      <c r="BV45" s="126"/>
      <c r="BW45" s="126"/>
      <c r="BX45" s="126"/>
      <c r="BY45" s="126"/>
      <c r="BZ45" s="126"/>
      <c r="CA45" s="126"/>
      <c r="CB45" s="126"/>
      <c r="CC45" s="126"/>
      <c r="CD45" s="126">
        <v>0</v>
      </c>
      <c r="CE45" s="126"/>
      <c r="CF45" s="126"/>
      <c r="CG45" s="126"/>
      <c r="CH45" s="126"/>
      <c r="CI45" s="126"/>
      <c r="CJ45" s="126"/>
      <c r="CK45" s="126"/>
      <c r="CL45" s="126"/>
      <c r="CM45" s="197"/>
      <c r="CN45" s="197"/>
      <c r="CO45" s="197"/>
      <c r="CP45" s="197"/>
      <c r="CQ45" s="197"/>
      <c r="CR45" s="197"/>
      <c r="CS45" s="197"/>
      <c r="CT45" s="197"/>
      <c r="CU45" s="198"/>
      <c r="DD45" s="3" t="s">
        <v>447</v>
      </c>
    </row>
    <row r="46" spans="1:99" ht="13.5" customHeight="1">
      <c r="A46" s="256" t="s">
        <v>60</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124" t="s">
        <v>61</v>
      </c>
      <c r="AW46" s="125"/>
      <c r="AX46" s="125"/>
      <c r="AY46" s="125"/>
      <c r="AZ46" s="125" t="s">
        <v>62</v>
      </c>
      <c r="BA46" s="125"/>
      <c r="BB46" s="125"/>
      <c r="BC46" s="125"/>
      <c r="BD46" s="125"/>
      <c r="BE46" s="125"/>
      <c r="BF46" s="125"/>
      <c r="BG46" s="125"/>
      <c r="BH46" s="125"/>
      <c r="BI46" s="125"/>
      <c r="BJ46" s="125"/>
      <c r="BK46" s="125"/>
      <c r="BL46" s="314"/>
      <c r="BM46" s="314"/>
      <c r="BN46" s="314"/>
      <c r="BO46" s="314"/>
      <c r="BP46" s="314"/>
      <c r="BQ46" s="314"/>
      <c r="BR46" s="314"/>
      <c r="BS46" s="314"/>
      <c r="BT46" s="314"/>
      <c r="BU46" s="126"/>
      <c r="BV46" s="126"/>
      <c r="BW46" s="126"/>
      <c r="BX46" s="126"/>
      <c r="BY46" s="126"/>
      <c r="BZ46" s="126"/>
      <c r="CA46" s="126"/>
      <c r="CB46" s="126"/>
      <c r="CC46" s="126"/>
      <c r="CD46" s="126"/>
      <c r="CE46" s="126"/>
      <c r="CF46" s="126"/>
      <c r="CG46" s="126"/>
      <c r="CH46" s="126"/>
      <c r="CI46" s="126"/>
      <c r="CJ46" s="126"/>
      <c r="CK46" s="126"/>
      <c r="CL46" s="126"/>
      <c r="CM46" s="197"/>
      <c r="CN46" s="197"/>
      <c r="CO46" s="197"/>
      <c r="CP46" s="197"/>
      <c r="CQ46" s="197"/>
      <c r="CR46" s="197"/>
      <c r="CS46" s="197"/>
      <c r="CT46" s="197"/>
      <c r="CU46" s="198"/>
    </row>
    <row r="47" spans="1:99" ht="12.75">
      <c r="A47" s="213" t="s">
        <v>47</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144" t="s">
        <v>63</v>
      </c>
      <c r="AW47" s="145"/>
      <c r="AX47" s="145"/>
      <c r="AY47" s="146"/>
      <c r="AZ47" s="153" t="s">
        <v>62</v>
      </c>
      <c r="BA47" s="145"/>
      <c r="BB47" s="145"/>
      <c r="BC47" s="145"/>
      <c r="BD47" s="145"/>
      <c r="BE47" s="146"/>
      <c r="BF47" s="153"/>
      <c r="BG47" s="145"/>
      <c r="BH47" s="145"/>
      <c r="BI47" s="145"/>
      <c r="BJ47" s="145"/>
      <c r="BK47" s="146"/>
      <c r="BL47" s="156"/>
      <c r="BM47" s="157"/>
      <c r="BN47" s="157"/>
      <c r="BO47" s="157"/>
      <c r="BP47" s="157"/>
      <c r="BQ47" s="157"/>
      <c r="BR47" s="157"/>
      <c r="BS47" s="157"/>
      <c r="BT47" s="158"/>
      <c r="BU47" s="162"/>
      <c r="BV47" s="163"/>
      <c r="BW47" s="163"/>
      <c r="BX47" s="163"/>
      <c r="BY47" s="163"/>
      <c r="BZ47" s="163"/>
      <c r="CA47" s="163"/>
      <c r="CB47" s="163"/>
      <c r="CC47" s="164"/>
      <c r="CD47" s="162"/>
      <c r="CE47" s="163"/>
      <c r="CF47" s="163"/>
      <c r="CG47" s="163"/>
      <c r="CH47" s="163"/>
      <c r="CI47" s="163"/>
      <c r="CJ47" s="163"/>
      <c r="CK47" s="163"/>
      <c r="CL47" s="164"/>
      <c r="CM47" s="180"/>
      <c r="CN47" s="181"/>
      <c r="CO47" s="181"/>
      <c r="CP47" s="181"/>
      <c r="CQ47" s="181"/>
      <c r="CR47" s="181"/>
      <c r="CS47" s="181"/>
      <c r="CT47" s="181"/>
      <c r="CU47" s="182"/>
    </row>
    <row r="48" spans="1:99" ht="12.75">
      <c r="A48" s="201"/>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150"/>
      <c r="AW48" s="151"/>
      <c r="AX48" s="151"/>
      <c r="AY48" s="152"/>
      <c r="AZ48" s="155"/>
      <c r="BA48" s="151"/>
      <c r="BB48" s="151"/>
      <c r="BC48" s="151"/>
      <c r="BD48" s="151"/>
      <c r="BE48" s="152"/>
      <c r="BF48" s="155"/>
      <c r="BG48" s="151"/>
      <c r="BH48" s="151"/>
      <c r="BI48" s="151"/>
      <c r="BJ48" s="151"/>
      <c r="BK48" s="152"/>
      <c r="BL48" s="159"/>
      <c r="BM48" s="160"/>
      <c r="BN48" s="160"/>
      <c r="BO48" s="160"/>
      <c r="BP48" s="160"/>
      <c r="BQ48" s="160"/>
      <c r="BR48" s="160"/>
      <c r="BS48" s="160"/>
      <c r="BT48" s="161"/>
      <c r="BU48" s="168"/>
      <c r="BV48" s="169"/>
      <c r="BW48" s="169"/>
      <c r="BX48" s="169"/>
      <c r="BY48" s="169"/>
      <c r="BZ48" s="169"/>
      <c r="CA48" s="169"/>
      <c r="CB48" s="169"/>
      <c r="CC48" s="170"/>
      <c r="CD48" s="168"/>
      <c r="CE48" s="169"/>
      <c r="CF48" s="169"/>
      <c r="CG48" s="169"/>
      <c r="CH48" s="169"/>
      <c r="CI48" s="169"/>
      <c r="CJ48" s="169"/>
      <c r="CK48" s="169"/>
      <c r="CL48" s="170"/>
      <c r="CM48" s="186"/>
      <c r="CN48" s="187"/>
      <c r="CO48" s="187"/>
      <c r="CP48" s="187"/>
      <c r="CQ48" s="187"/>
      <c r="CR48" s="187"/>
      <c r="CS48" s="187"/>
      <c r="CT48" s="187"/>
      <c r="CU48" s="188"/>
    </row>
    <row r="49" spans="1:108" ht="13.5" customHeight="1">
      <c r="A49" s="256" t="s">
        <v>66</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124" t="s">
        <v>64</v>
      </c>
      <c r="AW49" s="125"/>
      <c r="AX49" s="125"/>
      <c r="AY49" s="125"/>
      <c r="AZ49" s="125" t="s">
        <v>65</v>
      </c>
      <c r="BA49" s="125"/>
      <c r="BB49" s="125"/>
      <c r="BC49" s="125"/>
      <c r="BD49" s="125"/>
      <c r="BE49" s="125"/>
      <c r="BF49" s="125"/>
      <c r="BG49" s="125"/>
      <c r="BH49" s="125"/>
      <c r="BI49" s="125"/>
      <c r="BJ49" s="125"/>
      <c r="BK49" s="125"/>
      <c r="BL49" s="255">
        <f>BL50</f>
        <v>537270</v>
      </c>
      <c r="BM49" s="255"/>
      <c r="BN49" s="255"/>
      <c r="BO49" s="255"/>
      <c r="BP49" s="255"/>
      <c r="BQ49" s="255"/>
      <c r="BR49" s="255"/>
      <c r="BS49" s="255"/>
      <c r="BT49" s="255"/>
      <c r="BU49" s="255">
        <f>BU50</f>
        <v>415270</v>
      </c>
      <c r="BV49" s="255"/>
      <c r="BW49" s="255"/>
      <c r="BX49" s="255"/>
      <c r="BY49" s="255"/>
      <c r="BZ49" s="255"/>
      <c r="CA49" s="255"/>
      <c r="CB49" s="255"/>
      <c r="CC49" s="255"/>
      <c r="CD49" s="255">
        <f>CD50</f>
        <v>415270</v>
      </c>
      <c r="CE49" s="255"/>
      <c r="CF49" s="255"/>
      <c r="CG49" s="255"/>
      <c r="CH49" s="255"/>
      <c r="CI49" s="255"/>
      <c r="CJ49" s="255"/>
      <c r="CK49" s="255"/>
      <c r="CL49" s="255"/>
      <c r="CM49" s="197"/>
      <c r="CN49" s="197"/>
      <c r="CO49" s="197"/>
      <c r="CP49" s="197"/>
      <c r="CQ49" s="197"/>
      <c r="CR49" s="197"/>
      <c r="CS49" s="197"/>
      <c r="CT49" s="197"/>
      <c r="CU49" s="198"/>
      <c r="DD49" s="3" t="s">
        <v>446</v>
      </c>
    </row>
    <row r="50" spans="1:99" ht="12.75">
      <c r="A50" s="123" t="s">
        <v>47</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44" t="s">
        <v>477</v>
      </c>
      <c r="AW50" s="145"/>
      <c r="AX50" s="145"/>
      <c r="AY50" s="146"/>
      <c r="AZ50" s="153" t="s">
        <v>65</v>
      </c>
      <c r="BA50" s="145"/>
      <c r="BB50" s="145"/>
      <c r="BC50" s="145"/>
      <c r="BD50" s="145"/>
      <c r="BE50" s="146"/>
      <c r="BF50" s="153"/>
      <c r="BG50" s="145"/>
      <c r="BH50" s="145"/>
      <c r="BI50" s="145"/>
      <c r="BJ50" s="145"/>
      <c r="BK50" s="146"/>
      <c r="BL50" s="162">
        <f>'Прилож 2 ИЦ'!G32</f>
        <v>537270</v>
      </c>
      <c r="BM50" s="163"/>
      <c r="BN50" s="163"/>
      <c r="BO50" s="163"/>
      <c r="BP50" s="163"/>
      <c r="BQ50" s="163"/>
      <c r="BR50" s="163"/>
      <c r="BS50" s="163"/>
      <c r="BT50" s="164"/>
      <c r="BU50" s="162">
        <v>415270</v>
      </c>
      <c r="BV50" s="163"/>
      <c r="BW50" s="163"/>
      <c r="BX50" s="163"/>
      <c r="BY50" s="163"/>
      <c r="BZ50" s="163"/>
      <c r="CA50" s="163"/>
      <c r="CB50" s="163"/>
      <c r="CC50" s="164"/>
      <c r="CD50" s="162">
        <v>415270</v>
      </c>
      <c r="CE50" s="163"/>
      <c r="CF50" s="163"/>
      <c r="CG50" s="163"/>
      <c r="CH50" s="163"/>
      <c r="CI50" s="163"/>
      <c r="CJ50" s="163"/>
      <c r="CK50" s="163"/>
      <c r="CL50" s="164"/>
      <c r="CM50" s="180"/>
      <c r="CN50" s="181"/>
      <c r="CO50" s="181"/>
      <c r="CP50" s="181"/>
      <c r="CQ50" s="181"/>
      <c r="CR50" s="181"/>
      <c r="CS50" s="181"/>
      <c r="CT50" s="181"/>
      <c r="CU50" s="182"/>
    </row>
    <row r="51" spans="1:99" ht="12.75">
      <c r="A51" s="254" t="s">
        <v>69</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150"/>
      <c r="AW51" s="151"/>
      <c r="AX51" s="151"/>
      <c r="AY51" s="152"/>
      <c r="AZ51" s="155"/>
      <c r="BA51" s="151"/>
      <c r="BB51" s="151"/>
      <c r="BC51" s="151"/>
      <c r="BD51" s="151"/>
      <c r="BE51" s="152"/>
      <c r="BF51" s="155"/>
      <c r="BG51" s="151"/>
      <c r="BH51" s="151"/>
      <c r="BI51" s="151"/>
      <c r="BJ51" s="151"/>
      <c r="BK51" s="152"/>
      <c r="BL51" s="168"/>
      <c r="BM51" s="169"/>
      <c r="BN51" s="169"/>
      <c r="BO51" s="169"/>
      <c r="BP51" s="169"/>
      <c r="BQ51" s="169"/>
      <c r="BR51" s="169"/>
      <c r="BS51" s="169"/>
      <c r="BT51" s="170"/>
      <c r="BU51" s="168"/>
      <c r="BV51" s="169"/>
      <c r="BW51" s="169"/>
      <c r="BX51" s="169"/>
      <c r="BY51" s="169"/>
      <c r="BZ51" s="169"/>
      <c r="CA51" s="169"/>
      <c r="CB51" s="169"/>
      <c r="CC51" s="170"/>
      <c r="CD51" s="168"/>
      <c r="CE51" s="169"/>
      <c r="CF51" s="169"/>
      <c r="CG51" s="169"/>
      <c r="CH51" s="169"/>
      <c r="CI51" s="169"/>
      <c r="CJ51" s="169"/>
      <c r="CK51" s="169"/>
      <c r="CL51" s="170"/>
      <c r="CM51" s="186"/>
      <c r="CN51" s="187"/>
      <c r="CO51" s="187"/>
      <c r="CP51" s="187"/>
      <c r="CQ51" s="187"/>
      <c r="CR51" s="187"/>
      <c r="CS51" s="187"/>
      <c r="CT51" s="187"/>
      <c r="CU51" s="188"/>
    </row>
    <row r="52" spans="1:99" ht="13.5" customHeight="1">
      <c r="A52" s="253" t="s">
        <v>70</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124" t="s">
        <v>478</v>
      </c>
      <c r="AW52" s="125"/>
      <c r="AX52" s="125"/>
      <c r="AY52" s="125"/>
      <c r="AZ52" s="125" t="s">
        <v>65</v>
      </c>
      <c r="BA52" s="125"/>
      <c r="BB52" s="125"/>
      <c r="BC52" s="125"/>
      <c r="BD52" s="125"/>
      <c r="BE52" s="125"/>
      <c r="BF52" s="125"/>
      <c r="BG52" s="125"/>
      <c r="BH52" s="125"/>
      <c r="BI52" s="125"/>
      <c r="BJ52" s="125"/>
      <c r="BK52" s="125"/>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97"/>
      <c r="CN52" s="197"/>
      <c r="CO52" s="197"/>
      <c r="CP52" s="197"/>
      <c r="CQ52" s="197"/>
      <c r="CR52" s="197"/>
      <c r="CS52" s="197"/>
      <c r="CT52" s="197"/>
      <c r="CU52" s="198"/>
    </row>
    <row r="53" spans="1:99" ht="13.5" customHeight="1">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124"/>
      <c r="AW53" s="125"/>
      <c r="AX53" s="125"/>
      <c r="AY53" s="125"/>
      <c r="AZ53" s="125"/>
      <c r="BA53" s="125"/>
      <c r="BB53" s="125"/>
      <c r="BC53" s="125"/>
      <c r="BD53" s="125"/>
      <c r="BE53" s="125"/>
      <c r="BF53" s="125"/>
      <c r="BG53" s="125"/>
      <c r="BH53" s="125"/>
      <c r="BI53" s="125"/>
      <c r="BJ53" s="125"/>
      <c r="BK53" s="125"/>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97"/>
      <c r="CN53" s="197"/>
      <c r="CO53" s="197"/>
      <c r="CP53" s="197"/>
      <c r="CQ53" s="197"/>
      <c r="CR53" s="197"/>
      <c r="CS53" s="197"/>
      <c r="CT53" s="197"/>
      <c r="CU53" s="198"/>
    </row>
    <row r="54" spans="1:99" ht="13.5" customHeight="1">
      <c r="A54" s="210" t="s">
        <v>479</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124" t="s">
        <v>67</v>
      </c>
      <c r="AW54" s="125"/>
      <c r="AX54" s="125"/>
      <c r="AY54" s="125"/>
      <c r="AZ54" s="125" t="s">
        <v>68</v>
      </c>
      <c r="BA54" s="125"/>
      <c r="BB54" s="125"/>
      <c r="BC54" s="125"/>
      <c r="BD54" s="125"/>
      <c r="BE54" s="125"/>
      <c r="BF54" s="125"/>
      <c r="BG54" s="125"/>
      <c r="BH54" s="125"/>
      <c r="BI54" s="125"/>
      <c r="BJ54" s="125"/>
      <c r="BK54" s="125"/>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97"/>
      <c r="CN54" s="197"/>
      <c r="CO54" s="197"/>
      <c r="CP54" s="197"/>
      <c r="CQ54" s="197"/>
      <c r="CR54" s="197"/>
      <c r="CS54" s="197"/>
      <c r="CT54" s="197"/>
      <c r="CU54" s="198"/>
    </row>
    <row r="55" spans="1:99" ht="13.5" customHeight="1">
      <c r="A55" s="123" t="s">
        <v>47</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4"/>
      <c r="AW55" s="125"/>
      <c r="AX55" s="125"/>
      <c r="AY55" s="125"/>
      <c r="AZ55" s="125"/>
      <c r="BA55" s="125"/>
      <c r="BB55" s="125"/>
      <c r="BC55" s="125"/>
      <c r="BD55" s="125"/>
      <c r="BE55" s="125"/>
      <c r="BF55" s="125"/>
      <c r="BG55" s="125"/>
      <c r="BH55" s="125"/>
      <c r="BI55" s="125"/>
      <c r="BJ55" s="125"/>
      <c r="BK55" s="125"/>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97"/>
      <c r="CN55" s="197"/>
      <c r="CO55" s="197"/>
      <c r="CP55" s="197"/>
      <c r="CQ55" s="197"/>
      <c r="CR55" s="197"/>
      <c r="CS55" s="197"/>
      <c r="CT55" s="197"/>
      <c r="CU55" s="198"/>
    </row>
    <row r="56" spans="1:99" ht="13.5" customHeight="1">
      <c r="A56" s="236" t="s">
        <v>71</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124" t="s">
        <v>72</v>
      </c>
      <c r="AW56" s="125"/>
      <c r="AX56" s="125"/>
      <c r="AY56" s="125"/>
      <c r="AZ56" s="125"/>
      <c r="BA56" s="125"/>
      <c r="BB56" s="125"/>
      <c r="BC56" s="125"/>
      <c r="BD56" s="125"/>
      <c r="BE56" s="125"/>
      <c r="BF56" s="125"/>
      <c r="BG56" s="125"/>
      <c r="BH56" s="125"/>
      <c r="BI56" s="125"/>
      <c r="BJ56" s="125"/>
      <c r="BK56" s="125"/>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97"/>
      <c r="CN56" s="197"/>
      <c r="CO56" s="197"/>
      <c r="CP56" s="197"/>
      <c r="CQ56" s="197"/>
      <c r="CR56" s="197"/>
      <c r="CS56" s="197"/>
      <c r="CT56" s="197"/>
      <c r="CU56" s="198"/>
    </row>
    <row r="57" spans="1:99" ht="12.75">
      <c r="A57" s="213" t="s">
        <v>47</v>
      </c>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144"/>
      <c r="AW57" s="145"/>
      <c r="AX57" s="145"/>
      <c r="AY57" s="146"/>
      <c r="AZ57" s="153"/>
      <c r="BA57" s="145"/>
      <c r="BB57" s="145"/>
      <c r="BC57" s="145"/>
      <c r="BD57" s="145"/>
      <c r="BE57" s="146"/>
      <c r="BF57" s="153"/>
      <c r="BG57" s="145"/>
      <c r="BH57" s="145"/>
      <c r="BI57" s="145"/>
      <c r="BJ57" s="145"/>
      <c r="BK57" s="146"/>
      <c r="BL57" s="162"/>
      <c r="BM57" s="163"/>
      <c r="BN57" s="163"/>
      <c r="BO57" s="163"/>
      <c r="BP57" s="163"/>
      <c r="BQ57" s="163"/>
      <c r="BR57" s="163"/>
      <c r="BS57" s="163"/>
      <c r="BT57" s="164"/>
      <c r="BU57" s="162"/>
      <c r="BV57" s="163"/>
      <c r="BW57" s="163"/>
      <c r="BX57" s="163"/>
      <c r="BY57" s="163"/>
      <c r="BZ57" s="163"/>
      <c r="CA57" s="163"/>
      <c r="CB57" s="163"/>
      <c r="CC57" s="164"/>
      <c r="CD57" s="162"/>
      <c r="CE57" s="163"/>
      <c r="CF57" s="163"/>
      <c r="CG57" s="163"/>
      <c r="CH57" s="163"/>
      <c r="CI57" s="163"/>
      <c r="CJ57" s="163"/>
      <c r="CK57" s="163"/>
      <c r="CL57" s="164"/>
      <c r="CM57" s="180"/>
      <c r="CN57" s="181"/>
      <c r="CO57" s="181"/>
      <c r="CP57" s="181"/>
      <c r="CQ57" s="181"/>
      <c r="CR57" s="181"/>
      <c r="CS57" s="181"/>
      <c r="CT57" s="181"/>
      <c r="CU57" s="182"/>
    </row>
    <row r="58" spans="1:99" ht="12.75">
      <c r="A58" s="20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150"/>
      <c r="AW58" s="151"/>
      <c r="AX58" s="151"/>
      <c r="AY58" s="152"/>
      <c r="AZ58" s="155"/>
      <c r="BA58" s="151"/>
      <c r="BB58" s="151"/>
      <c r="BC58" s="151"/>
      <c r="BD58" s="151"/>
      <c r="BE58" s="152"/>
      <c r="BF58" s="155"/>
      <c r="BG58" s="151"/>
      <c r="BH58" s="151"/>
      <c r="BI58" s="151"/>
      <c r="BJ58" s="151"/>
      <c r="BK58" s="152"/>
      <c r="BL58" s="168"/>
      <c r="BM58" s="169"/>
      <c r="BN58" s="169"/>
      <c r="BO58" s="169"/>
      <c r="BP58" s="169"/>
      <c r="BQ58" s="169"/>
      <c r="BR58" s="169"/>
      <c r="BS58" s="169"/>
      <c r="BT58" s="170"/>
      <c r="BU58" s="168"/>
      <c r="BV58" s="169"/>
      <c r="BW58" s="169"/>
      <c r="BX58" s="169"/>
      <c r="BY58" s="169"/>
      <c r="BZ58" s="169"/>
      <c r="CA58" s="169"/>
      <c r="CB58" s="169"/>
      <c r="CC58" s="170"/>
      <c r="CD58" s="168"/>
      <c r="CE58" s="169"/>
      <c r="CF58" s="169"/>
      <c r="CG58" s="169"/>
      <c r="CH58" s="169"/>
      <c r="CI58" s="169"/>
      <c r="CJ58" s="169"/>
      <c r="CK58" s="169"/>
      <c r="CL58" s="170"/>
      <c r="CM58" s="186"/>
      <c r="CN58" s="187"/>
      <c r="CO58" s="187"/>
      <c r="CP58" s="187"/>
      <c r="CQ58" s="187"/>
      <c r="CR58" s="187"/>
      <c r="CS58" s="187"/>
      <c r="CT58" s="187"/>
      <c r="CU58" s="188"/>
    </row>
    <row r="59" spans="1:99" ht="13.5" customHeight="1">
      <c r="A59" s="210"/>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124"/>
      <c r="AW59" s="125"/>
      <c r="AX59" s="125"/>
      <c r="AY59" s="125"/>
      <c r="AZ59" s="125"/>
      <c r="BA59" s="125"/>
      <c r="BB59" s="125"/>
      <c r="BC59" s="125"/>
      <c r="BD59" s="125"/>
      <c r="BE59" s="125"/>
      <c r="BF59" s="125"/>
      <c r="BG59" s="125"/>
      <c r="BH59" s="125"/>
      <c r="BI59" s="125"/>
      <c r="BJ59" s="125"/>
      <c r="BK59" s="125"/>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97"/>
      <c r="CN59" s="197"/>
      <c r="CO59" s="197"/>
      <c r="CP59" s="197"/>
      <c r="CQ59" s="197"/>
      <c r="CR59" s="197"/>
      <c r="CS59" s="197"/>
      <c r="CT59" s="197"/>
      <c r="CU59" s="198"/>
    </row>
    <row r="60" spans="1:99" ht="13.5" customHeight="1">
      <c r="A60" s="236" t="s">
        <v>188</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124" t="s">
        <v>73</v>
      </c>
      <c r="AW60" s="125"/>
      <c r="AX60" s="125"/>
      <c r="AY60" s="125"/>
      <c r="AZ60" s="125" t="s">
        <v>54</v>
      </c>
      <c r="BA60" s="125"/>
      <c r="BB60" s="125"/>
      <c r="BC60" s="125"/>
      <c r="BD60" s="125"/>
      <c r="BE60" s="125"/>
      <c r="BF60" s="125"/>
      <c r="BG60" s="125"/>
      <c r="BH60" s="125"/>
      <c r="BI60" s="125"/>
      <c r="BJ60" s="125"/>
      <c r="BK60" s="125"/>
      <c r="BL60" s="314"/>
      <c r="BM60" s="314"/>
      <c r="BN60" s="314"/>
      <c r="BO60" s="314"/>
      <c r="BP60" s="314"/>
      <c r="BQ60" s="314"/>
      <c r="BR60" s="314"/>
      <c r="BS60" s="314"/>
      <c r="BT60" s="314"/>
      <c r="BU60" s="126"/>
      <c r="BV60" s="126"/>
      <c r="BW60" s="126"/>
      <c r="BX60" s="126"/>
      <c r="BY60" s="126"/>
      <c r="BZ60" s="126"/>
      <c r="CA60" s="126"/>
      <c r="CB60" s="126"/>
      <c r="CC60" s="126"/>
      <c r="CD60" s="126"/>
      <c r="CE60" s="126"/>
      <c r="CF60" s="126"/>
      <c r="CG60" s="126"/>
      <c r="CH60" s="126"/>
      <c r="CI60" s="126"/>
      <c r="CJ60" s="126"/>
      <c r="CK60" s="126"/>
      <c r="CL60" s="126"/>
      <c r="CM60" s="197"/>
      <c r="CN60" s="197"/>
      <c r="CO60" s="197"/>
      <c r="CP60" s="197"/>
      <c r="CQ60" s="197"/>
      <c r="CR60" s="197"/>
      <c r="CS60" s="197"/>
      <c r="CT60" s="197"/>
      <c r="CU60" s="198"/>
    </row>
    <row r="61" spans="1:99" ht="12.75">
      <c r="A61" s="213" t="s">
        <v>74</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144" t="s">
        <v>75</v>
      </c>
      <c r="AW61" s="145"/>
      <c r="AX61" s="145"/>
      <c r="AY61" s="146"/>
      <c r="AZ61" s="153" t="s">
        <v>76</v>
      </c>
      <c r="BA61" s="145"/>
      <c r="BB61" s="145"/>
      <c r="BC61" s="145"/>
      <c r="BD61" s="145"/>
      <c r="BE61" s="146"/>
      <c r="BF61" s="153"/>
      <c r="BG61" s="145"/>
      <c r="BH61" s="145"/>
      <c r="BI61" s="145"/>
      <c r="BJ61" s="145"/>
      <c r="BK61" s="146"/>
      <c r="BL61" s="162"/>
      <c r="BM61" s="163"/>
      <c r="BN61" s="163"/>
      <c r="BO61" s="163"/>
      <c r="BP61" s="163"/>
      <c r="BQ61" s="163"/>
      <c r="BR61" s="163"/>
      <c r="BS61" s="163"/>
      <c r="BT61" s="164"/>
      <c r="BU61" s="162"/>
      <c r="BV61" s="163"/>
      <c r="BW61" s="163"/>
      <c r="BX61" s="163"/>
      <c r="BY61" s="163"/>
      <c r="BZ61" s="163"/>
      <c r="CA61" s="163"/>
      <c r="CB61" s="163"/>
      <c r="CC61" s="164"/>
      <c r="CD61" s="162"/>
      <c r="CE61" s="163"/>
      <c r="CF61" s="163"/>
      <c r="CG61" s="163"/>
      <c r="CH61" s="163"/>
      <c r="CI61" s="163"/>
      <c r="CJ61" s="163"/>
      <c r="CK61" s="163"/>
      <c r="CL61" s="164"/>
      <c r="CM61" s="171" t="s">
        <v>54</v>
      </c>
      <c r="CN61" s="172"/>
      <c r="CO61" s="172"/>
      <c r="CP61" s="172"/>
      <c r="CQ61" s="172"/>
      <c r="CR61" s="172"/>
      <c r="CS61" s="172"/>
      <c r="CT61" s="172"/>
      <c r="CU61" s="173"/>
    </row>
    <row r="62" spans="1:99" ht="12.75">
      <c r="A62" s="223" t="s">
        <v>208</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147"/>
      <c r="AW62" s="148"/>
      <c r="AX62" s="148"/>
      <c r="AY62" s="149"/>
      <c r="AZ62" s="154"/>
      <c r="BA62" s="148"/>
      <c r="BB62" s="148"/>
      <c r="BC62" s="148"/>
      <c r="BD62" s="148"/>
      <c r="BE62" s="149"/>
      <c r="BF62" s="154"/>
      <c r="BG62" s="148"/>
      <c r="BH62" s="148"/>
      <c r="BI62" s="148"/>
      <c r="BJ62" s="148"/>
      <c r="BK62" s="149"/>
      <c r="BL62" s="165"/>
      <c r="BM62" s="166"/>
      <c r="BN62" s="166"/>
      <c r="BO62" s="166"/>
      <c r="BP62" s="166"/>
      <c r="BQ62" s="166"/>
      <c r="BR62" s="166"/>
      <c r="BS62" s="166"/>
      <c r="BT62" s="167"/>
      <c r="BU62" s="165"/>
      <c r="BV62" s="166"/>
      <c r="BW62" s="166"/>
      <c r="BX62" s="166"/>
      <c r="BY62" s="166"/>
      <c r="BZ62" s="166"/>
      <c r="CA62" s="166"/>
      <c r="CB62" s="166"/>
      <c r="CC62" s="167"/>
      <c r="CD62" s="165"/>
      <c r="CE62" s="166"/>
      <c r="CF62" s="166"/>
      <c r="CG62" s="166"/>
      <c r="CH62" s="166"/>
      <c r="CI62" s="166"/>
      <c r="CJ62" s="166"/>
      <c r="CK62" s="166"/>
      <c r="CL62" s="167"/>
      <c r="CM62" s="174"/>
      <c r="CN62" s="175"/>
      <c r="CO62" s="175"/>
      <c r="CP62" s="175"/>
      <c r="CQ62" s="175"/>
      <c r="CR62" s="175"/>
      <c r="CS62" s="175"/>
      <c r="CT62" s="175"/>
      <c r="CU62" s="176"/>
    </row>
    <row r="63" spans="1:99" ht="12.75">
      <c r="A63" s="201" t="s">
        <v>209</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150"/>
      <c r="AW63" s="151"/>
      <c r="AX63" s="151"/>
      <c r="AY63" s="152"/>
      <c r="AZ63" s="155"/>
      <c r="BA63" s="151"/>
      <c r="BB63" s="151"/>
      <c r="BC63" s="151"/>
      <c r="BD63" s="151"/>
      <c r="BE63" s="152"/>
      <c r="BF63" s="155"/>
      <c r="BG63" s="151"/>
      <c r="BH63" s="151"/>
      <c r="BI63" s="151"/>
      <c r="BJ63" s="151"/>
      <c r="BK63" s="152"/>
      <c r="BL63" s="168"/>
      <c r="BM63" s="169"/>
      <c r="BN63" s="169"/>
      <c r="BO63" s="169"/>
      <c r="BP63" s="169"/>
      <c r="BQ63" s="169"/>
      <c r="BR63" s="169"/>
      <c r="BS63" s="169"/>
      <c r="BT63" s="170"/>
      <c r="BU63" s="168"/>
      <c r="BV63" s="169"/>
      <c r="BW63" s="169"/>
      <c r="BX63" s="169"/>
      <c r="BY63" s="169"/>
      <c r="BZ63" s="169"/>
      <c r="CA63" s="169"/>
      <c r="CB63" s="169"/>
      <c r="CC63" s="170"/>
      <c r="CD63" s="168"/>
      <c r="CE63" s="169"/>
      <c r="CF63" s="169"/>
      <c r="CG63" s="169"/>
      <c r="CH63" s="169"/>
      <c r="CI63" s="169"/>
      <c r="CJ63" s="169"/>
      <c r="CK63" s="169"/>
      <c r="CL63" s="170"/>
      <c r="CM63" s="177"/>
      <c r="CN63" s="178"/>
      <c r="CO63" s="178"/>
      <c r="CP63" s="178"/>
      <c r="CQ63" s="178"/>
      <c r="CR63" s="178"/>
      <c r="CS63" s="178"/>
      <c r="CT63" s="178"/>
      <c r="CU63" s="179"/>
    </row>
    <row r="64" spans="1:99" ht="13.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124"/>
      <c r="AW64" s="125"/>
      <c r="AX64" s="125"/>
      <c r="AY64" s="125"/>
      <c r="AZ64" s="125"/>
      <c r="BA64" s="125"/>
      <c r="BB64" s="125"/>
      <c r="BC64" s="125"/>
      <c r="BD64" s="125"/>
      <c r="BE64" s="125"/>
      <c r="BF64" s="125"/>
      <c r="BG64" s="125"/>
      <c r="BH64" s="125"/>
      <c r="BI64" s="125"/>
      <c r="BJ64" s="125"/>
      <c r="BK64" s="125"/>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97"/>
      <c r="CN64" s="197"/>
      <c r="CO64" s="197"/>
      <c r="CP64" s="197"/>
      <c r="CQ64" s="197"/>
      <c r="CR64" s="197"/>
      <c r="CS64" s="197"/>
      <c r="CT64" s="197"/>
      <c r="CU64" s="198"/>
    </row>
    <row r="65" spans="1:99" ht="13.5" customHeight="1">
      <c r="A65" s="191" t="s">
        <v>77</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2" t="s">
        <v>78</v>
      </c>
      <c r="AW65" s="133"/>
      <c r="AX65" s="133"/>
      <c r="AY65" s="133"/>
      <c r="AZ65" s="133" t="s">
        <v>54</v>
      </c>
      <c r="BA65" s="133"/>
      <c r="BB65" s="133"/>
      <c r="BC65" s="133"/>
      <c r="BD65" s="133"/>
      <c r="BE65" s="133"/>
      <c r="BF65" s="125"/>
      <c r="BG65" s="125"/>
      <c r="BH65" s="125"/>
      <c r="BI65" s="125"/>
      <c r="BJ65" s="125"/>
      <c r="BK65" s="125"/>
      <c r="BL65" s="193">
        <f>BL66+BL117</f>
        <v>13424080</v>
      </c>
      <c r="BM65" s="193"/>
      <c r="BN65" s="193"/>
      <c r="BO65" s="193"/>
      <c r="BP65" s="193"/>
      <c r="BQ65" s="193"/>
      <c r="BR65" s="193"/>
      <c r="BS65" s="193"/>
      <c r="BT65" s="193"/>
      <c r="BU65" s="194">
        <f>BU66+BU117</f>
        <v>13302080</v>
      </c>
      <c r="BV65" s="195"/>
      <c r="BW65" s="195"/>
      <c r="BX65" s="195"/>
      <c r="BY65" s="195"/>
      <c r="BZ65" s="195"/>
      <c r="CA65" s="195"/>
      <c r="CB65" s="195"/>
      <c r="CC65" s="196"/>
      <c r="CD65" s="194">
        <f>CD66+CD117</f>
        <v>13302080</v>
      </c>
      <c r="CE65" s="195"/>
      <c r="CF65" s="195"/>
      <c r="CG65" s="195"/>
      <c r="CH65" s="195"/>
      <c r="CI65" s="195"/>
      <c r="CJ65" s="195"/>
      <c r="CK65" s="195"/>
      <c r="CL65" s="196"/>
      <c r="CM65" s="197"/>
      <c r="CN65" s="197"/>
      <c r="CO65" s="197"/>
      <c r="CP65" s="197"/>
      <c r="CQ65" s="197"/>
      <c r="CR65" s="197"/>
      <c r="CS65" s="197"/>
      <c r="CT65" s="197"/>
      <c r="CU65" s="198"/>
    </row>
    <row r="66" spans="1:99" ht="12.75">
      <c r="A66" s="225" t="s">
        <v>47</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7"/>
      <c r="AV66" s="144" t="s">
        <v>80</v>
      </c>
      <c r="AW66" s="145"/>
      <c r="AX66" s="145"/>
      <c r="AY66" s="146"/>
      <c r="AZ66" s="153" t="s">
        <v>54</v>
      </c>
      <c r="BA66" s="145"/>
      <c r="BB66" s="145"/>
      <c r="BC66" s="145"/>
      <c r="BD66" s="145"/>
      <c r="BE66" s="146"/>
      <c r="BF66" s="153"/>
      <c r="BG66" s="145"/>
      <c r="BH66" s="145"/>
      <c r="BI66" s="145"/>
      <c r="BJ66" s="145"/>
      <c r="BK66" s="146"/>
      <c r="BL66" s="315">
        <f>BL68+BL73</f>
        <v>12826570</v>
      </c>
      <c r="BM66" s="316"/>
      <c r="BN66" s="316"/>
      <c r="BO66" s="316"/>
      <c r="BP66" s="316"/>
      <c r="BQ66" s="316"/>
      <c r="BR66" s="316"/>
      <c r="BS66" s="316"/>
      <c r="BT66" s="317"/>
      <c r="BU66" s="315">
        <f>BU68+BU73</f>
        <v>12826570</v>
      </c>
      <c r="BV66" s="316"/>
      <c r="BW66" s="316"/>
      <c r="BX66" s="316"/>
      <c r="BY66" s="316"/>
      <c r="BZ66" s="316"/>
      <c r="CA66" s="316"/>
      <c r="CB66" s="316"/>
      <c r="CC66" s="317"/>
      <c r="CD66" s="315">
        <f>CD68+CD73</f>
        <v>12826570</v>
      </c>
      <c r="CE66" s="316"/>
      <c r="CF66" s="316"/>
      <c r="CG66" s="316"/>
      <c r="CH66" s="316"/>
      <c r="CI66" s="316"/>
      <c r="CJ66" s="316"/>
      <c r="CK66" s="316"/>
      <c r="CL66" s="317"/>
      <c r="CM66" s="171" t="s">
        <v>54</v>
      </c>
      <c r="CN66" s="172"/>
      <c r="CO66" s="172"/>
      <c r="CP66" s="172"/>
      <c r="CQ66" s="172"/>
      <c r="CR66" s="172"/>
      <c r="CS66" s="172"/>
      <c r="CT66" s="172"/>
      <c r="CU66" s="173"/>
    </row>
    <row r="67" spans="1:99" ht="12.75">
      <c r="A67" s="221" t="s">
        <v>79</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2"/>
      <c r="AV67" s="150"/>
      <c r="AW67" s="151"/>
      <c r="AX67" s="151"/>
      <c r="AY67" s="152"/>
      <c r="AZ67" s="155"/>
      <c r="BA67" s="151"/>
      <c r="BB67" s="151"/>
      <c r="BC67" s="151"/>
      <c r="BD67" s="151"/>
      <c r="BE67" s="152"/>
      <c r="BF67" s="155"/>
      <c r="BG67" s="151"/>
      <c r="BH67" s="151"/>
      <c r="BI67" s="151"/>
      <c r="BJ67" s="151"/>
      <c r="BK67" s="152"/>
      <c r="BL67" s="318"/>
      <c r="BM67" s="319"/>
      <c r="BN67" s="319"/>
      <c r="BO67" s="319"/>
      <c r="BP67" s="319"/>
      <c r="BQ67" s="319"/>
      <c r="BR67" s="319"/>
      <c r="BS67" s="319"/>
      <c r="BT67" s="320"/>
      <c r="BU67" s="318"/>
      <c r="BV67" s="319"/>
      <c r="BW67" s="319"/>
      <c r="BX67" s="319"/>
      <c r="BY67" s="319"/>
      <c r="BZ67" s="319"/>
      <c r="CA67" s="319"/>
      <c r="CB67" s="319"/>
      <c r="CC67" s="320"/>
      <c r="CD67" s="318"/>
      <c r="CE67" s="319"/>
      <c r="CF67" s="319"/>
      <c r="CG67" s="319"/>
      <c r="CH67" s="319"/>
      <c r="CI67" s="319"/>
      <c r="CJ67" s="319"/>
      <c r="CK67" s="319"/>
      <c r="CL67" s="320"/>
      <c r="CM67" s="177"/>
      <c r="CN67" s="178"/>
      <c r="CO67" s="178"/>
      <c r="CP67" s="178"/>
      <c r="CQ67" s="178"/>
      <c r="CR67" s="178"/>
      <c r="CS67" s="178"/>
      <c r="CT67" s="178"/>
      <c r="CU67" s="179"/>
    </row>
    <row r="68" spans="1:99" ht="12.75">
      <c r="A68" s="200" t="s">
        <v>47</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47"/>
      <c r="AV68" s="144" t="s">
        <v>81</v>
      </c>
      <c r="AW68" s="145"/>
      <c r="AX68" s="145"/>
      <c r="AY68" s="146"/>
      <c r="AZ68" s="153" t="s">
        <v>82</v>
      </c>
      <c r="BA68" s="145"/>
      <c r="BB68" s="145"/>
      <c r="BC68" s="145"/>
      <c r="BD68" s="145"/>
      <c r="BE68" s="146"/>
      <c r="BF68" s="153"/>
      <c r="BG68" s="145"/>
      <c r="BH68" s="145"/>
      <c r="BI68" s="145"/>
      <c r="BJ68" s="145"/>
      <c r="BK68" s="146"/>
      <c r="BL68" s="162">
        <f>'Прилож 1 МЗ'!L15+'Прилож 3 ПДД'!E13</f>
        <v>9851450</v>
      </c>
      <c r="BM68" s="163"/>
      <c r="BN68" s="163"/>
      <c r="BO68" s="163"/>
      <c r="BP68" s="163"/>
      <c r="BQ68" s="163"/>
      <c r="BR68" s="163"/>
      <c r="BS68" s="163"/>
      <c r="BT68" s="164"/>
      <c r="BU68" s="162">
        <v>9851450</v>
      </c>
      <c r="BV68" s="163"/>
      <c r="BW68" s="163"/>
      <c r="BX68" s="163"/>
      <c r="BY68" s="163"/>
      <c r="BZ68" s="163"/>
      <c r="CA68" s="163"/>
      <c r="CB68" s="163"/>
      <c r="CC68" s="164"/>
      <c r="CD68" s="162">
        <v>9851450</v>
      </c>
      <c r="CE68" s="163"/>
      <c r="CF68" s="163"/>
      <c r="CG68" s="163"/>
      <c r="CH68" s="163"/>
      <c r="CI68" s="163"/>
      <c r="CJ68" s="163"/>
      <c r="CK68" s="163"/>
      <c r="CL68" s="164"/>
      <c r="CM68" s="171" t="s">
        <v>54</v>
      </c>
      <c r="CN68" s="172"/>
      <c r="CO68" s="172"/>
      <c r="CP68" s="172"/>
      <c r="CQ68" s="172"/>
      <c r="CR68" s="172"/>
      <c r="CS68" s="172"/>
      <c r="CT68" s="172"/>
      <c r="CU68" s="173"/>
    </row>
    <row r="69" spans="1:99" ht="14.25">
      <c r="A69" s="321" t="s">
        <v>83</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150"/>
      <c r="AW69" s="151"/>
      <c r="AX69" s="151"/>
      <c r="AY69" s="152"/>
      <c r="AZ69" s="155"/>
      <c r="BA69" s="151"/>
      <c r="BB69" s="151"/>
      <c r="BC69" s="151"/>
      <c r="BD69" s="151"/>
      <c r="BE69" s="152"/>
      <c r="BF69" s="155"/>
      <c r="BG69" s="151"/>
      <c r="BH69" s="151"/>
      <c r="BI69" s="151"/>
      <c r="BJ69" s="151"/>
      <c r="BK69" s="152"/>
      <c r="BL69" s="168"/>
      <c r="BM69" s="169"/>
      <c r="BN69" s="169"/>
      <c r="BO69" s="169"/>
      <c r="BP69" s="169"/>
      <c r="BQ69" s="169"/>
      <c r="BR69" s="169"/>
      <c r="BS69" s="169"/>
      <c r="BT69" s="170"/>
      <c r="BU69" s="168"/>
      <c r="BV69" s="169"/>
      <c r="BW69" s="169"/>
      <c r="BX69" s="169"/>
      <c r="BY69" s="169"/>
      <c r="BZ69" s="169"/>
      <c r="CA69" s="169"/>
      <c r="CB69" s="169"/>
      <c r="CC69" s="170"/>
      <c r="CD69" s="168"/>
      <c r="CE69" s="169"/>
      <c r="CF69" s="169"/>
      <c r="CG69" s="169"/>
      <c r="CH69" s="169"/>
      <c r="CI69" s="169"/>
      <c r="CJ69" s="169"/>
      <c r="CK69" s="169"/>
      <c r="CL69" s="170"/>
      <c r="CM69" s="177"/>
      <c r="CN69" s="178"/>
      <c r="CO69" s="178"/>
      <c r="CP69" s="178"/>
      <c r="CQ69" s="178"/>
      <c r="CR69" s="178"/>
      <c r="CS69" s="178"/>
      <c r="CT69" s="178"/>
      <c r="CU69" s="179"/>
    </row>
    <row r="70" spans="1:99" ht="13.5" customHeight="1">
      <c r="A70" s="325" t="s">
        <v>84</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124" t="s">
        <v>85</v>
      </c>
      <c r="AW70" s="125"/>
      <c r="AX70" s="125"/>
      <c r="AY70" s="125"/>
      <c r="AZ70" s="125" t="s">
        <v>88</v>
      </c>
      <c r="BA70" s="125"/>
      <c r="BB70" s="125"/>
      <c r="BC70" s="125"/>
      <c r="BD70" s="125"/>
      <c r="BE70" s="125"/>
      <c r="BF70" s="125"/>
      <c r="BG70" s="125"/>
      <c r="BH70" s="125"/>
      <c r="BI70" s="125"/>
      <c r="BJ70" s="125"/>
      <c r="BK70" s="125"/>
      <c r="BL70" s="126">
        <v>0</v>
      </c>
      <c r="BM70" s="126"/>
      <c r="BN70" s="126"/>
      <c r="BO70" s="126"/>
      <c r="BP70" s="126"/>
      <c r="BQ70" s="126"/>
      <c r="BR70" s="126"/>
      <c r="BS70" s="126"/>
      <c r="BT70" s="126"/>
      <c r="BU70" s="126">
        <v>0</v>
      </c>
      <c r="BV70" s="126"/>
      <c r="BW70" s="126"/>
      <c r="BX70" s="126"/>
      <c r="BY70" s="126"/>
      <c r="BZ70" s="126"/>
      <c r="CA70" s="126"/>
      <c r="CB70" s="126"/>
      <c r="CC70" s="126"/>
      <c r="CD70" s="126">
        <v>0</v>
      </c>
      <c r="CE70" s="126"/>
      <c r="CF70" s="126"/>
      <c r="CG70" s="126"/>
      <c r="CH70" s="126"/>
      <c r="CI70" s="126"/>
      <c r="CJ70" s="126"/>
      <c r="CK70" s="126"/>
      <c r="CL70" s="126"/>
      <c r="CM70" s="189" t="s">
        <v>54</v>
      </c>
      <c r="CN70" s="189"/>
      <c r="CO70" s="189"/>
      <c r="CP70" s="189"/>
      <c r="CQ70" s="189"/>
      <c r="CR70" s="189"/>
      <c r="CS70" s="189"/>
      <c r="CT70" s="189"/>
      <c r="CU70" s="190"/>
    </row>
    <row r="71" spans="1:99" ht="12.75">
      <c r="A71" s="237" t="s">
        <v>210</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144" t="s">
        <v>86</v>
      </c>
      <c r="AW71" s="145"/>
      <c r="AX71" s="145"/>
      <c r="AY71" s="146"/>
      <c r="AZ71" s="153" t="s">
        <v>89</v>
      </c>
      <c r="BA71" s="145"/>
      <c r="BB71" s="145"/>
      <c r="BC71" s="145"/>
      <c r="BD71" s="145"/>
      <c r="BE71" s="146"/>
      <c r="BF71" s="153"/>
      <c r="BG71" s="145"/>
      <c r="BH71" s="145"/>
      <c r="BI71" s="145"/>
      <c r="BJ71" s="145"/>
      <c r="BK71" s="146"/>
      <c r="BL71" s="162"/>
      <c r="BM71" s="163"/>
      <c r="BN71" s="163"/>
      <c r="BO71" s="163"/>
      <c r="BP71" s="163"/>
      <c r="BQ71" s="163"/>
      <c r="BR71" s="163"/>
      <c r="BS71" s="163"/>
      <c r="BT71" s="164"/>
      <c r="BU71" s="162"/>
      <c r="BV71" s="163"/>
      <c r="BW71" s="163"/>
      <c r="BX71" s="163"/>
      <c r="BY71" s="163"/>
      <c r="BZ71" s="163"/>
      <c r="CA71" s="163"/>
      <c r="CB71" s="163"/>
      <c r="CC71" s="164"/>
      <c r="CD71" s="162"/>
      <c r="CE71" s="163"/>
      <c r="CF71" s="163"/>
      <c r="CG71" s="163"/>
      <c r="CH71" s="163"/>
      <c r="CI71" s="163"/>
      <c r="CJ71" s="163"/>
      <c r="CK71" s="163"/>
      <c r="CL71" s="164"/>
      <c r="CM71" s="171" t="s">
        <v>54</v>
      </c>
      <c r="CN71" s="172"/>
      <c r="CO71" s="172"/>
      <c r="CP71" s="172"/>
      <c r="CQ71" s="172"/>
      <c r="CR71" s="172"/>
      <c r="CS71" s="172"/>
      <c r="CT71" s="172"/>
      <c r="CU71" s="173"/>
    </row>
    <row r="72" spans="1:99" ht="12.75">
      <c r="A72" s="140" t="s">
        <v>211</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50"/>
      <c r="AW72" s="151"/>
      <c r="AX72" s="151"/>
      <c r="AY72" s="152"/>
      <c r="AZ72" s="155"/>
      <c r="BA72" s="151"/>
      <c r="BB72" s="151"/>
      <c r="BC72" s="151"/>
      <c r="BD72" s="151"/>
      <c r="BE72" s="152"/>
      <c r="BF72" s="155"/>
      <c r="BG72" s="151"/>
      <c r="BH72" s="151"/>
      <c r="BI72" s="151"/>
      <c r="BJ72" s="151"/>
      <c r="BK72" s="152"/>
      <c r="BL72" s="168"/>
      <c r="BM72" s="169"/>
      <c r="BN72" s="169"/>
      <c r="BO72" s="169"/>
      <c r="BP72" s="169"/>
      <c r="BQ72" s="169"/>
      <c r="BR72" s="169"/>
      <c r="BS72" s="169"/>
      <c r="BT72" s="170"/>
      <c r="BU72" s="168"/>
      <c r="BV72" s="169"/>
      <c r="BW72" s="169"/>
      <c r="BX72" s="169"/>
      <c r="BY72" s="169"/>
      <c r="BZ72" s="169"/>
      <c r="CA72" s="169"/>
      <c r="CB72" s="169"/>
      <c r="CC72" s="170"/>
      <c r="CD72" s="168"/>
      <c r="CE72" s="169"/>
      <c r="CF72" s="169"/>
      <c r="CG72" s="169"/>
      <c r="CH72" s="169"/>
      <c r="CI72" s="169"/>
      <c r="CJ72" s="169"/>
      <c r="CK72" s="169"/>
      <c r="CL72" s="170"/>
      <c r="CM72" s="177"/>
      <c r="CN72" s="178"/>
      <c r="CO72" s="178"/>
      <c r="CP72" s="178"/>
      <c r="CQ72" s="178"/>
      <c r="CR72" s="178"/>
      <c r="CS72" s="178"/>
      <c r="CT72" s="178"/>
      <c r="CU72" s="179"/>
    </row>
    <row r="73" spans="1:99" ht="14.25">
      <c r="A73" s="322" t="s">
        <v>212</v>
      </c>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4"/>
      <c r="AV73" s="144" t="s">
        <v>87</v>
      </c>
      <c r="AW73" s="145"/>
      <c r="AX73" s="145"/>
      <c r="AY73" s="146"/>
      <c r="AZ73" s="153" t="s">
        <v>90</v>
      </c>
      <c r="BA73" s="145"/>
      <c r="BB73" s="145"/>
      <c r="BC73" s="145"/>
      <c r="BD73" s="145"/>
      <c r="BE73" s="146"/>
      <c r="BF73" s="153"/>
      <c r="BG73" s="145"/>
      <c r="BH73" s="145"/>
      <c r="BI73" s="145"/>
      <c r="BJ73" s="145"/>
      <c r="BK73" s="146"/>
      <c r="BL73" s="162">
        <f>'Прилож 1 МЗ'!E35+'Прилож 1 МЗ'!H35</f>
        <v>2975119.9999999995</v>
      </c>
      <c r="BM73" s="163"/>
      <c r="BN73" s="163"/>
      <c r="BO73" s="163"/>
      <c r="BP73" s="163"/>
      <c r="BQ73" s="163"/>
      <c r="BR73" s="163"/>
      <c r="BS73" s="163"/>
      <c r="BT73" s="164"/>
      <c r="BU73" s="162">
        <v>2975120</v>
      </c>
      <c r="BV73" s="163"/>
      <c r="BW73" s="163"/>
      <c r="BX73" s="163"/>
      <c r="BY73" s="163"/>
      <c r="BZ73" s="163"/>
      <c r="CA73" s="163"/>
      <c r="CB73" s="163"/>
      <c r="CC73" s="164"/>
      <c r="CD73" s="162">
        <v>2975120</v>
      </c>
      <c r="CE73" s="163"/>
      <c r="CF73" s="163"/>
      <c r="CG73" s="163"/>
      <c r="CH73" s="163"/>
      <c r="CI73" s="163"/>
      <c r="CJ73" s="163"/>
      <c r="CK73" s="163"/>
      <c r="CL73" s="164"/>
      <c r="CM73" s="171" t="s">
        <v>54</v>
      </c>
      <c r="CN73" s="172"/>
      <c r="CO73" s="172"/>
      <c r="CP73" s="172"/>
      <c r="CQ73" s="172"/>
      <c r="CR73" s="172"/>
      <c r="CS73" s="172"/>
      <c r="CT73" s="172"/>
      <c r="CU73" s="173"/>
    </row>
    <row r="74" spans="1:99" ht="14.25">
      <c r="A74" s="321" t="s">
        <v>213</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150"/>
      <c r="AW74" s="151"/>
      <c r="AX74" s="151"/>
      <c r="AY74" s="152"/>
      <c r="AZ74" s="155"/>
      <c r="BA74" s="151"/>
      <c r="BB74" s="151"/>
      <c r="BC74" s="151"/>
      <c r="BD74" s="151"/>
      <c r="BE74" s="152"/>
      <c r="BF74" s="155"/>
      <c r="BG74" s="151"/>
      <c r="BH74" s="151"/>
      <c r="BI74" s="151"/>
      <c r="BJ74" s="151"/>
      <c r="BK74" s="152"/>
      <c r="BL74" s="168"/>
      <c r="BM74" s="169"/>
      <c r="BN74" s="169"/>
      <c r="BO74" s="169"/>
      <c r="BP74" s="169"/>
      <c r="BQ74" s="169"/>
      <c r="BR74" s="169"/>
      <c r="BS74" s="169"/>
      <c r="BT74" s="170"/>
      <c r="BU74" s="168"/>
      <c r="BV74" s="169"/>
      <c r="BW74" s="169"/>
      <c r="BX74" s="169"/>
      <c r="BY74" s="169"/>
      <c r="BZ74" s="169"/>
      <c r="CA74" s="169"/>
      <c r="CB74" s="169"/>
      <c r="CC74" s="170"/>
      <c r="CD74" s="168"/>
      <c r="CE74" s="169"/>
      <c r="CF74" s="169"/>
      <c r="CG74" s="169"/>
      <c r="CH74" s="169"/>
      <c r="CI74" s="169"/>
      <c r="CJ74" s="169"/>
      <c r="CK74" s="169"/>
      <c r="CL74" s="170"/>
      <c r="CM74" s="177"/>
      <c r="CN74" s="178"/>
      <c r="CO74" s="178"/>
      <c r="CP74" s="178"/>
      <c r="CQ74" s="178"/>
      <c r="CR74" s="178"/>
      <c r="CS74" s="178"/>
      <c r="CT74" s="178"/>
      <c r="CU74" s="179"/>
    </row>
    <row r="75" spans="1:99" ht="12.75" hidden="1">
      <c r="A75" s="244" t="s">
        <v>47</v>
      </c>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144" t="s">
        <v>92</v>
      </c>
      <c r="AW75" s="145"/>
      <c r="AX75" s="145"/>
      <c r="AY75" s="146"/>
      <c r="AZ75" s="153" t="s">
        <v>90</v>
      </c>
      <c r="BA75" s="145"/>
      <c r="BB75" s="145"/>
      <c r="BC75" s="145"/>
      <c r="BD75" s="145"/>
      <c r="BE75" s="146"/>
      <c r="BF75" s="153"/>
      <c r="BG75" s="145"/>
      <c r="BH75" s="145"/>
      <c r="BI75" s="145"/>
      <c r="BJ75" s="145"/>
      <c r="BK75" s="146"/>
      <c r="BL75" s="162"/>
      <c r="BM75" s="163"/>
      <c r="BN75" s="163"/>
      <c r="BO75" s="163"/>
      <c r="BP75" s="163"/>
      <c r="BQ75" s="163"/>
      <c r="BR75" s="163"/>
      <c r="BS75" s="163"/>
      <c r="BT75" s="164"/>
      <c r="BU75" s="162"/>
      <c r="BV75" s="163"/>
      <c r="BW75" s="163"/>
      <c r="BX75" s="163"/>
      <c r="BY75" s="163"/>
      <c r="BZ75" s="163"/>
      <c r="CA75" s="163"/>
      <c r="CB75" s="163"/>
      <c r="CC75" s="164"/>
      <c r="CD75" s="162"/>
      <c r="CE75" s="163"/>
      <c r="CF75" s="163"/>
      <c r="CG75" s="163"/>
      <c r="CH75" s="163"/>
      <c r="CI75" s="163"/>
      <c r="CJ75" s="163"/>
      <c r="CK75" s="163"/>
      <c r="CL75" s="164"/>
      <c r="CM75" s="171" t="s">
        <v>54</v>
      </c>
      <c r="CN75" s="172"/>
      <c r="CO75" s="172"/>
      <c r="CP75" s="172"/>
      <c r="CQ75" s="172"/>
      <c r="CR75" s="172"/>
      <c r="CS75" s="172"/>
      <c r="CT75" s="172"/>
      <c r="CU75" s="173"/>
    </row>
    <row r="76" spans="1:99" ht="12.75" hidden="1">
      <c r="A76" s="245" t="s">
        <v>91</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150"/>
      <c r="AW76" s="151"/>
      <c r="AX76" s="151"/>
      <c r="AY76" s="152"/>
      <c r="AZ76" s="155"/>
      <c r="BA76" s="151"/>
      <c r="BB76" s="151"/>
      <c r="BC76" s="151"/>
      <c r="BD76" s="151"/>
      <c r="BE76" s="152"/>
      <c r="BF76" s="155"/>
      <c r="BG76" s="151"/>
      <c r="BH76" s="151"/>
      <c r="BI76" s="151"/>
      <c r="BJ76" s="151"/>
      <c r="BK76" s="152"/>
      <c r="BL76" s="168"/>
      <c r="BM76" s="169"/>
      <c r="BN76" s="169"/>
      <c r="BO76" s="169"/>
      <c r="BP76" s="169"/>
      <c r="BQ76" s="169"/>
      <c r="BR76" s="169"/>
      <c r="BS76" s="169"/>
      <c r="BT76" s="170"/>
      <c r="BU76" s="168"/>
      <c r="BV76" s="169"/>
      <c r="BW76" s="169"/>
      <c r="BX76" s="169"/>
      <c r="BY76" s="169"/>
      <c r="BZ76" s="169"/>
      <c r="CA76" s="169"/>
      <c r="CB76" s="169"/>
      <c r="CC76" s="170"/>
      <c r="CD76" s="168"/>
      <c r="CE76" s="169"/>
      <c r="CF76" s="169"/>
      <c r="CG76" s="169"/>
      <c r="CH76" s="169"/>
      <c r="CI76" s="169"/>
      <c r="CJ76" s="169"/>
      <c r="CK76" s="169"/>
      <c r="CL76" s="170"/>
      <c r="CM76" s="177"/>
      <c r="CN76" s="178"/>
      <c r="CO76" s="178"/>
      <c r="CP76" s="178"/>
      <c r="CQ76" s="178"/>
      <c r="CR76" s="178"/>
      <c r="CS76" s="178"/>
      <c r="CT76" s="178"/>
      <c r="CU76" s="179"/>
    </row>
    <row r="77" spans="1:99" ht="15" customHeight="1" hidden="1">
      <c r="A77" s="243" t="s">
        <v>93</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124" t="s">
        <v>94</v>
      </c>
      <c r="AW77" s="125"/>
      <c r="AX77" s="125"/>
      <c r="AY77" s="125"/>
      <c r="AZ77" s="125" t="s">
        <v>90</v>
      </c>
      <c r="BA77" s="125"/>
      <c r="BB77" s="125"/>
      <c r="BC77" s="125"/>
      <c r="BD77" s="125"/>
      <c r="BE77" s="125"/>
      <c r="BF77" s="125"/>
      <c r="BG77" s="125"/>
      <c r="BH77" s="125"/>
      <c r="BI77" s="125"/>
      <c r="BJ77" s="125"/>
      <c r="BK77" s="125"/>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89" t="s">
        <v>54</v>
      </c>
      <c r="CN77" s="189"/>
      <c r="CO77" s="189"/>
      <c r="CP77" s="189"/>
      <c r="CQ77" s="189"/>
      <c r="CR77" s="189"/>
      <c r="CS77" s="189"/>
      <c r="CT77" s="189"/>
      <c r="CU77" s="190"/>
    </row>
    <row r="78" spans="1:99" ht="12.75" hidden="1">
      <c r="A78" s="237" t="s">
        <v>214</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52"/>
      <c r="AV78" s="144" t="s">
        <v>95</v>
      </c>
      <c r="AW78" s="145"/>
      <c r="AX78" s="145"/>
      <c r="AY78" s="146"/>
      <c r="AZ78" s="153" t="s">
        <v>97</v>
      </c>
      <c r="BA78" s="145"/>
      <c r="BB78" s="145"/>
      <c r="BC78" s="145"/>
      <c r="BD78" s="145"/>
      <c r="BE78" s="146"/>
      <c r="BF78" s="153"/>
      <c r="BG78" s="145"/>
      <c r="BH78" s="145"/>
      <c r="BI78" s="145"/>
      <c r="BJ78" s="145"/>
      <c r="BK78" s="146"/>
      <c r="BL78" s="162"/>
      <c r="BM78" s="163"/>
      <c r="BN78" s="163"/>
      <c r="BO78" s="163"/>
      <c r="BP78" s="163"/>
      <c r="BQ78" s="163"/>
      <c r="BR78" s="163"/>
      <c r="BS78" s="163"/>
      <c r="BT78" s="164"/>
      <c r="BU78" s="162"/>
      <c r="BV78" s="163"/>
      <c r="BW78" s="163"/>
      <c r="BX78" s="163"/>
      <c r="BY78" s="163"/>
      <c r="BZ78" s="163"/>
      <c r="CA78" s="163"/>
      <c r="CB78" s="163"/>
      <c r="CC78" s="164"/>
      <c r="CD78" s="162"/>
      <c r="CE78" s="163"/>
      <c r="CF78" s="163"/>
      <c r="CG78" s="163"/>
      <c r="CH78" s="163"/>
      <c r="CI78" s="163"/>
      <c r="CJ78" s="163"/>
      <c r="CK78" s="163"/>
      <c r="CL78" s="164"/>
      <c r="CM78" s="171" t="s">
        <v>54</v>
      </c>
      <c r="CN78" s="172"/>
      <c r="CO78" s="172"/>
      <c r="CP78" s="172"/>
      <c r="CQ78" s="172"/>
      <c r="CR78" s="172"/>
      <c r="CS78" s="172"/>
      <c r="CT78" s="172"/>
      <c r="CU78" s="173"/>
    </row>
    <row r="79" spans="1:99" ht="12.75" hidden="1">
      <c r="A79" s="140" t="s">
        <v>215</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50"/>
      <c r="AW79" s="151"/>
      <c r="AX79" s="151"/>
      <c r="AY79" s="152"/>
      <c r="AZ79" s="155"/>
      <c r="BA79" s="151"/>
      <c r="BB79" s="151"/>
      <c r="BC79" s="151"/>
      <c r="BD79" s="151"/>
      <c r="BE79" s="152"/>
      <c r="BF79" s="155"/>
      <c r="BG79" s="151"/>
      <c r="BH79" s="151"/>
      <c r="BI79" s="151"/>
      <c r="BJ79" s="151"/>
      <c r="BK79" s="152"/>
      <c r="BL79" s="168"/>
      <c r="BM79" s="169"/>
      <c r="BN79" s="169"/>
      <c r="BO79" s="169"/>
      <c r="BP79" s="169"/>
      <c r="BQ79" s="169"/>
      <c r="BR79" s="169"/>
      <c r="BS79" s="169"/>
      <c r="BT79" s="170"/>
      <c r="BU79" s="168"/>
      <c r="BV79" s="169"/>
      <c r="BW79" s="169"/>
      <c r="BX79" s="169"/>
      <c r="BY79" s="169"/>
      <c r="BZ79" s="169"/>
      <c r="CA79" s="169"/>
      <c r="CB79" s="169"/>
      <c r="CC79" s="170"/>
      <c r="CD79" s="168"/>
      <c r="CE79" s="169"/>
      <c r="CF79" s="169"/>
      <c r="CG79" s="169"/>
      <c r="CH79" s="169"/>
      <c r="CI79" s="169"/>
      <c r="CJ79" s="169"/>
      <c r="CK79" s="169"/>
      <c r="CL79" s="170"/>
      <c r="CM79" s="177"/>
      <c r="CN79" s="178"/>
      <c r="CO79" s="178"/>
      <c r="CP79" s="178"/>
      <c r="CQ79" s="178"/>
      <c r="CR79" s="178"/>
      <c r="CS79" s="178"/>
      <c r="CT79" s="178"/>
      <c r="CU79" s="179"/>
    </row>
    <row r="80" spans="1:99" ht="12.75" hidden="1">
      <c r="A80" s="237" t="s">
        <v>216</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52"/>
      <c r="AV80" s="144" t="s">
        <v>96</v>
      </c>
      <c r="AW80" s="145"/>
      <c r="AX80" s="145"/>
      <c r="AY80" s="146"/>
      <c r="AZ80" s="153" t="s">
        <v>98</v>
      </c>
      <c r="BA80" s="145"/>
      <c r="BB80" s="145"/>
      <c r="BC80" s="145"/>
      <c r="BD80" s="145"/>
      <c r="BE80" s="146"/>
      <c r="BF80" s="153"/>
      <c r="BG80" s="145"/>
      <c r="BH80" s="145"/>
      <c r="BI80" s="145"/>
      <c r="BJ80" s="145"/>
      <c r="BK80" s="146"/>
      <c r="BL80" s="162"/>
      <c r="BM80" s="163"/>
      <c r="BN80" s="163"/>
      <c r="BO80" s="163"/>
      <c r="BP80" s="163"/>
      <c r="BQ80" s="163"/>
      <c r="BR80" s="163"/>
      <c r="BS80" s="163"/>
      <c r="BT80" s="164"/>
      <c r="BU80" s="162"/>
      <c r="BV80" s="163"/>
      <c r="BW80" s="163"/>
      <c r="BX80" s="163"/>
      <c r="BY80" s="163"/>
      <c r="BZ80" s="163"/>
      <c r="CA80" s="163"/>
      <c r="CB80" s="163"/>
      <c r="CC80" s="164"/>
      <c r="CD80" s="162"/>
      <c r="CE80" s="163"/>
      <c r="CF80" s="163"/>
      <c r="CG80" s="163"/>
      <c r="CH80" s="163"/>
      <c r="CI80" s="163"/>
      <c r="CJ80" s="163"/>
      <c r="CK80" s="163"/>
      <c r="CL80" s="164"/>
      <c r="CM80" s="171" t="s">
        <v>54</v>
      </c>
      <c r="CN80" s="172"/>
      <c r="CO80" s="172"/>
      <c r="CP80" s="172"/>
      <c r="CQ80" s="172"/>
      <c r="CR80" s="172"/>
      <c r="CS80" s="172"/>
      <c r="CT80" s="172"/>
      <c r="CU80" s="173"/>
    </row>
    <row r="81" spans="1:99" ht="12.75" hidden="1">
      <c r="A81" s="140" t="s">
        <v>215</v>
      </c>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50"/>
      <c r="AW81" s="151"/>
      <c r="AX81" s="151"/>
      <c r="AY81" s="152"/>
      <c r="AZ81" s="155"/>
      <c r="BA81" s="151"/>
      <c r="BB81" s="151"/>
      <c r="BC81" s="151"/>
      <c r="BD81" s="151"/>
      <c r="BE81" s="152"/>
      <c r="BF81" s="155"/>
      <c r="BG81" s="151"/>
      <c r="BH81" s="151"/>
      <c r="BI81" s="151"/>
      <c r="BJ81" s="151"/>
      <c r="BK81" s="152"/>
      <c r="BL81" s="168"/>
      <c r="BM81" s="169"/>
      <c r="BN81" s="169"/>
      <c r="BO81" s="169"/>
      <c r="BP81" s="169"/>
      <c r="BQ81" s="169"/>
      <c r="BR81" s="169"/>
      <c r="BS81" s="169"/>
      <c r="BT81" s="170"/>
      <c r="BU81" s="168"/>
      <c r="BV81" s="169"/>
      <c r="BW81" s="169"/>
      <c r="BX81" s="169"/>
      <c r="BY81" s="169"/>
      <c r="BZ81" s="169"/>
      <c r="CA81" s="169"/>
      <c r="CB81" s="169"/>
      <c r="CC81" s="170"/>
      <c r="CD81" s="168"/>
      <c r="CE81" s="169"/>
      <c r="CF81" s="169"/>
      <c r="CG81" s="169"/>
      <c r="CH81" s="169"/>
      <c r="CI81" s="169"/>
      <c r="CJ81" s="169"/>
      <c r="CK81" s="169"/>
      <c r="CL81" s="170"/>
      <c r="CM81" s="177"/>
      <c r="CN81" s="178"/>
      <c r="CO81" s="178"/>
      <c r="CP81" s="178"/>
      <c r="CQ81" s="178"/>
      <c r="CR81" s="178"/>
      <c r="CS81" s="178"/>
      <c r="CT81" s="178"/>
      <c r="CU81" s="179"/>
    </row>
    <row r="82" spans="1:99" ht="12.75" hidden="1">
      <c r="A82" s="249" t="s">
        <v>217</v>
      </c>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1"/>
      <c r="AV82" s="144" t="s">
        <v>99</v>
      </c>
      <c r="AW82" s="145"/>
      <c r="AX82" s="145"/>
      <c r="AY82" s="146"/>
      <c r="AZ82" s="153" t="s">
        <v>102</v>
      </c>
      <c r="BA82" s="145"/>
      <c r="BB82" s="145"/>
      <c r="BC82" s="145"/>
      <c r="BD82" s="145"/>
      <c r="BE82" s="146"/>
      <c r="BF82" s="153"/>
      <c r="BG82" s="145"/>
      <c r="BH82" s="145"/>
      <c r="BI82" s="145"/>
      <c r="BJ82" s="145"/>
      <c r="BK82" s="146"/>
      <c r="BL82" s="162"/>
      <c r="BM82" s="163"/>
      <c r="BN82" s="163"/>
      <c r="BO82" s="163"/>
      <c r="BP82" s="163"/>
      <c r="BQ82" s="163"/>
      <c r="BR82" s="163"/>
      <c r="BS82" s="163"/>
      <c r="BT82" s="164"/>
      <c r="BU82" s="162"/>
      <c r="BV82" s="163"/>
      <c r="BW82" s="163"/>
      <c r="BX82" s="163"/>
      <c r="BY82" s="163"/>
      <c r="BZ82" s="163"/>
      <c r="CA82" s="163"/>
      <c r="CB82" s="163"/>
      <c r="CC82" s="164"/>
      <c r="CD82" s="162"/>
      <c r="CE82" s="163"/>
      <c r="CF82" s="163"/>
      <c r="CG82" s="163"/>
      <c r="CH82" s="163"/>
      <c r="CI82" s="163"/>
      <c r="CJ82" s="163"/>
      <c r="CK82" s="163"/>
      <c r="CL82" s="164"/>
      <c r="CM82" s="171" t="s">
        <v>54</v>
      </c>
      <c r="CN82" s="172"/>
      <c r="CO82" s="172"/>
      <c r="CP82" s="172"/>
      <c r="CQ82" s="172"/>
      <c r="CR82" s="172"/>
      <c r="CS82" s="172"/>
      <c r="CT82" s="172"/>
      <c r="CU82" s="173"/>
    </row>
    <row r="83" spans="1:99" ht="12.75" hidden="1">
      <c r="A83" s="140" t="s">
        <v>218</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50"/>
      <c r="AW83" s="151"/>
      <c r="AX83" s="151"/>
      <c r="AY83" s="152"/>
      <c r="AZ83" s="155"/>
      <c r="BA83" s="151"/>
      <c r="BB83" s="151"/>
      <c r="BC83" s="151"/>
      <c r="BD83" s="151"/>
      <c r="BE83" s="152"/>
      <c r="BF83" s="155"/>
      <c r="BG83" s="151"/>
      <c r="BH83" s="151"/>
      <c r="BI83" s="151"/>
      <c r="BJ83" s="151"/>
      <c r="BK83" s="152"/>
      <c r="BL83" s="168"/>
      <c r="BM83" s="169"/>
      <c r="BN83" s="169"/>
      <c r="BO83" s="169"/>
      <c r="BP83" s="169"/>
      <c r="BQ83" s="169"/>
      <c r="BR83" s="169"/>
      <c r="BS83" s="169"/>
      <c r="BT83" s="170"/>
      <c r="BU83" s="168"/>
      <c r="BV83" s="169"/>
      <c r="BW83" s="169"/>
      <c r="BX83" s="169"/>
      <c r="BY83" s="169"/>
      <c r="BZ83" s="169"/>
      <c r="CA83" s="169"/>
      <c r="CB83" s="169"/>
      <c r="CC83" s="170"/>
      <c r="CD83" s="168"/>
      <c r="CE83" s="169"/>
      <c r="CF83" s="169"/>
      <c r="CG83" s="169"/>
      <c r="CH83" s="169"/>
      <c r="CI83" s="169"/>
      <c r="CJ83" s="169"/>
      <c r="CK83" s="169"/>
      <c r="CL83" s="170"/>
      <c r="CM83" s="177"/>
      <c r="CN83" s="178"/>
      <c r="CO83" s="178"/>
      <c r="CP83" s="178"/>
      <c r="CQ83" s="178"/>
      <c r="CR83" s="178"/>
      <c r="CS83" s="178"/>
      <c r="CT83" s="178"/>
      <c r="CU83" s="179"/>
    </row>
    <row r="84" spans="1:99" ht="12.75" hidden="1">
      <c r="A84" s="244" t="s">
        <v>47</v>
      </c>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144" t="s">
        <v>100</v>
      </c>
      <c r="AW84" s="145"/>
      <c r="AX84" s="145"/>
      <c r="AY84" s="146"/>
      <c r="AZ84" s="153" t="s">
        <v>102</v>
      </c>
      <c r="BA84" s="145"/>
      <c r="BB84" s="145"/>
      <c r="BC84" s="145"/>
      <c r="BD84" s="145"/>
      <c r="BE84" s="146"/>
      <c r="BF84" s="153"/>
      <c r="BG84" s="145"/>
      <c r="BH84" s="145"/>
      <c r="BI84" s="145"/>
      <c r="BJ84" s="145"/>
      <c r="BK84" s="146"/>
      <c r="BL84" s="162"/>
      <c r="BM84" s="163"/>
      <c r="BN84" s="163"/>
      <c r="BO84" s="163"/>
      <c r="BP84" s="163"/>
      <c r="BQ84" s="163"/>
      <c r="BR84" s="163"/>
      <c r="BS84" s="163"/>
      <c r="BT84" s="164"/>
      <c r="BU84" s="162"/>
      <c r="BV84" s="163"/>
      <c r="BW84" s="163"/>
      <c r="BX84" s="163"/>
      <c r="BY84" s="163"/>
      <c r="BZ84" s="163"/>
      <c r="CA84" s="163"/>
      <c r="CB84" s="163"/>
      <c r="CC84" s="164"/>
      <c r="CD84" s="162"/>
      <c r="CE84" s="163"/>
      <c r="CF84" s="163"/>
      <c r="CG84" s="163"/>
      <c r="CH84" s="163"/>
      <c r="CI84" s="163"/>
      <c r="CJ84" s="163"/>
      <c r="CK84" s="163"/>
      <c r="CL84" s="164"/>
      <c r="CM84" s="171" t="s">
        <v>54</v>
      </c>
      <c r="CN84" s="172"/>
      <c r="CO84" s="172"/>
      <c r="CP84" s="172"/>
      <c r="CQ84" s="172"/>
      <c r="CR84" s="172"/>
      <c r="CS84" s="172"/>
      <c r="CT84" s="172"/>
      <c r="CU84" s="173"/>
    </row>
    <row r="85" spans="1:99" ht="12.75" hidden="1">
      <c r="A85" s="245" t="s">
        <v>105</v>
      </c>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150"/>
      <c r="AW85" s="151"/>
      <c r="AX85" s="151"/>
      <c r="AY85" s="152"/>
      <c r="AZ85" s="155"/>
      <c r="BA85" s="151"/>
      <c r="BB85" s="151"/>
      <c r="BC85" s="151"/>
      <c r="BD85" s="151"/>
      <c r="BE85" s="152"/>
      <c r="BF85" s="155"/>
      <c r="BG85" s="151"/>
      <c r="BH85" s="151"/>
      <c r="BI85" s="151"/>
      <c r="BJ85" s="151"/>
      <c r="BK85" s="152"/>
      <c r="BL85" s="168"/>
      <c r="BM85" s="169"/>
      <c r="BN85" s="169"/>
      <c r="BO85" s="169"/>
      <c r="BP85" s="169"/>
      <c r="BQ85" s="169"/>
      <c r="BR85" s="169"/>
      <c r="BS85" s="169"/>
      <c r="BT85" s="170"/>
      <c r="BU85" s="168"/>
      <c r="BV85" s="169"/>
      <c r="BW85" s="169"/>
      <c r="BX85" s="169"/>
      <c r="BY85" s="169"/>
      <c r="BZ85" s="169"/>
      <c r="CA85" s="169"/>
      <c r="CB85" s="169"/>
      <c r="CC85" s="170"/>
      <c r="CD85" s="168"/>
      <c r="CE85" s="169"/>
      <c r="CF85" s="169"/>
      <c r="CG85" s="169"/>
      <c r="CH85" s="169"/>
      <c r="CI85" s="169"/>
      <c r="CJ85" s="169"/>
      <c r="CK85" s="169"/>
      <c r="CL85" s="170"/>
      <c r="CM85" s="177"/>
      <c r="CN85" s="178"/>
      <c r="CO85" s="178"/>
      <c r="CP85" s="178"/>
      <c r="CQ85" s="178"/>
      <c r="CR85" s="178"/>
      <c r="CS85" s="178"/>
      <c r="CT85" s="178"/>
      <c r="CU85" s="179"/>
    </row>
    <row r="86" spans="1:99" ht="13.5" customHeight="1" hidden="1">
      <c r="A86" s="243" t="s">
        <v>106</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124" t="s">
        <v>101</v>
      </c>
      <c r="AW86" s="125"/>
      <c r="AX86" s="125"/>
      <c r="AY86" s="125"/>
      <c r="AZ86" s="125" t="s">
        <v>102</v>
      </c>
      <c r="BA86" s="125"/>
      <c r="BB86" s="125"/>
      <c r="BC86" s="125"/>
      <c r="BD86" s="125"/>
      <c r="BE86" s="125"/>
      <c r="BF86" s="125"/>
      <c r="BG86" s="125"/>
      <c r="BH86" s="125"/>
      <c r="BI86" s="125"/>
      <c r="BJ86" s="125"/>
      <c r="BK86" s="125"/>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89" t="s">
        <v>54</v>
      </c>
      <c r="CN86" s="189"/>
      <c r="CO86" s="189"/>
      <c r="CP86" s="189"/>
      <c r="CQ86" s="189"/>
      <c r="CR86" s="189"/>
      <c r="CS86" s="189"/>
      <c r="CT86" s="189"/>
      <c r="CU86" s="190"/>
    </row>
    <row r="87" spans="1:99" ht="13.5" customHeight="1" hidden="1">
      <c r="A87" s="248" t="s">
        <v>107</v>
      </c>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124" t="s">
        <v>103</v>
      </c>
      <c r="AW87" s="125"/>
      <c r="AX87" s="125"/>
      <c r="AY87" s="125"/>
      <c r="AZ87" s="125" t="s">
        <v>104</v>
      </c>
      <c r="BA87" s="125"/>
      <c r="BB87" s="125"/>
      <c r="BC87" s="125"/>
      <c r="BD87" s="125"/>
      <c r="BE87" s="125"/>
      <c r="BF87" s="125"/>
      <c r="BG87" s="125"/>
      <c r="BH87" s="125"/>
      <c r="BI87" s="125"/>
      <c r="BJ87" s="125"/>
      <c r="BK87" s="125"/>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89" t="s">
        <v>54</v>
      </c>
      <c r="CN87" s="189"/>
      <c r="CO87" s="189"/>
      <c r="CP87" s="189"/>
      <c r="CQ87" s="189"/>
      <c r="CR87" s="189"/>
      <c r="CS87" s="189"/>
      <c r="CT87" s="189"/>
      <c r="CU87" s="190"/>
    </row>
    <row r="88" spans="1:99" ht="12.75" hidden="1">
      <c r="A88" s="237" t="s">
        <v>47</v>
      </c>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144" t="s">
        <v>108</v>
      </c>
      <c r="AW88" s="145"/>
      <c r="AX88" s="145"/>
      <c r="AY88" s="146"/>
      <c r="AZ88" s="153" t="s">
        <v>109</v>
      </c>
      <c r="BA88" s="145"/>
      <c r="BB88" s="145"/>
      <c r="BC88" s="145"/>
      <c r="BD88" s="145"/>
      <c r="BE88" s="146"/>
      <c r="BF88" s="153"/>
      <c r="BG88" s="145"/>
      <c r="BH88" s="145"/>
      <c r="BI88" s="145"/>
      <c r="BJ88" s="145"/>
      <c r="BK88" s="146"/>
      <c r="BL88" s="162"/>
      <c r="BM88" s="163"/>
      <c r="BN88" s="163"/>
      <c r="BO88" s="163"/>
      <c r="BP88" s="163"/>
      <c r="BQ88" s="163"/>
      <c r="BR88" s="163"/>
      <c r="BS88" s="163"/>
      <c r="BT88" s="164"/>
      <c r="BU88" s="162"/>
      <c r="BV88" s="163"/>
      <c r="BW88" s="163"/>
      <c r="BX88" s="163"/>
      <c r="BY88" s="163"/>
      <c r="BZ88" s="163"/>
      <c r="CA88" s="163"/>
      <c r="CB88" s="163"/>
      <c r="CC88" s="164"/>
      <c r="CD88" s="162"/>
      <c r="CE88" s="163"/>
      <c r="CF88" s="163"/>
      <c r="CG88" s="163"/>
      <c r="CH88" s="163"/>
      <c r="CI88" s="163"/>
      <c r="CJ88" s="163"/>
      <c r="CK88" s="163"/>
      <c r="CL88" s="164"/>
      <c r="CM88" s="171" t="s">
        <v>54</v>
      </c>
      <c r="CN88" s="172"/>
      <c r="CO88" s="172"/>
      <c r="CP88" s="172"/>
      <c r="CQ88" s="172"/>
      <c r="CR88" s="172"/>
      <c r="CS88" s="172"/>
      <c r="CT88" s="172"/>
      <c r="CU88" s="173"/>
    </row>
    <row r="89" spans="1:99" ht="12.75" hidden="1">
      <c r="A89" s="200" t="s">
        <v>220</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47"/>
      <c r="AV89" s="147"/>
      <c r="AW89" s="148"/>
      <c r="AX89" s="148"/>
      <c r="AY89" s="149"/>
      <c r="AZ89" s="154"/>
      <c r="BA89" s="148"/>
      <c r="BB89" s="148"/>
      <c r="BC89" s="148"/>
      <c r="BD89" s="148"/>
      <c r="BE89" s="149"/>
      <c r="BF89" s="154"/>
      <c r="BG89" s="148"/>
      <c r="BH89" s="148"/>
      <c r="BI89" s="148"/>
      <c r="BJ89" s="148"/>
      <c r="BK89" s="149"/>
      <c r="BL89" s="165"/>
      <c r="BM89" s="166"/>
      <c r="BN89" s="166"/>
      <c r="BO89" s="166"/>
      <c r="BP89" s="166"/>
      <c r="BQ89" s="166"/>
      <c r="BR89" s="166"/>
      <c r="BS89" s="166"/>
      <c r="BT89" s="167"/>
      <c r="BU89" s="165"/>
      <c r="BV89" s="166"/>
      <c r="BW89" s="166"/>
      <c r="BX89" s="166"/>
      <c r="BY89" s="166"/>
      <c r="BZ89" s="166"/>
      <c r="CA89" s="166"/>
      <c r="CB89" s="166"/>
      <c r="CC89" s="167"/>
      <c r="CD89" s="165"/>
      <c r="CE89" s="166"/>
      <c r="CF89" s="166"/>
      <c r="CG89" s="166"/>
      <c r="CH89" s="166"/>
      <c r="CI89" s="166"/>
      <c r="CJ89" s="166"/>
      <c r="CK89" s="166"/>
      <c r="CL89" s="167"/>
      <c r="CM89" s="174"/>
      <c r="CN89" s="175"/>
      <c r="CO89" s="175"/>
      <c r="CP89" s="175"/>
      <c r="CQ89" s="175"/>
      <c r="CR89" s="175"/>
      <c r="CS89" s="175"/>
      <c r="CT89" s="175"/>
      <c r="CU89" s="176"/>
    </row>
    <row r="90" spans="1:99" ht="12.75" hidden="1">
      <c r="A90" s="140" t="s">
        <v>219</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50"/>
      <c r="AW90" s="151"/>
      <c r="AX90" s="151"/>
      <c r="AY90" s="152"/>
      <c r="AZ90" s="155"/>
      <c r="BA90" s="151"/>
      <c r="BB90" s="151"/>
      <c r="BC90" s="151"/>
      <c r="BD90" s="151"/>
      <c r="BE90" s="152"/>
      <c r="BF90" s="155"/>
      <c r="BG90" s="151"/>
      <c r="BH90" s="151"/>
      <c r="BI90" s="151"/>
      <c r="BJ90" s="151"/>
      <c r="BK90" s="152"/>
      <c r="BL90" s="168"/>
      <c r="BM90" s="169"/>
      <c r="BN90" s="169"/>
      <c r="BO90" s="169"/>
      <c r="BP90" s="169"/>
      <c r="BQ90" s="169"/>
      <c r="BR90" s="169"/>
      <c r="BS90" s="169"/>
      <c r="BT90" s="170"/>
      <c r="BU90" s="168"/>
      <c r="BV90" s="169"/>
      <c r="BW90" s="169"/>
      <c r="BX90" s="169"/>
      <c r="BY90" s="169"/>
      <c r="BZ90" s="169"/>
      <c r="CA90" s="169"/>
      <c r="CB90" s="169"/>
      <c r="CC90" s="170"/>
      <c r="CD90" s="168"/>
      <c r="CE90" s="169"/>
      <c r="CF90" s="169"/>
      <c r="CG90" s="169"/>
      <c r="CH90" s="169"/>
      <c r="CI90" s="169"/>
      <c r="CJ90" s="169"/>
      <c r="CK90" s="169"/>
      <c r="CL90" s="170"/>
      <c r="CM90" s="177"/>
      <c r="CN90" s="178"/>
      <c r="CO90" s="178"/>
      <c r="CP90" s="178"/>
      <c r="CQ90" s="178"/>
      <c r="CR90" s="178"/>
      <c r="CS90" s="178"/>
      <c r="CT90" s="178"/>
      <c r="CU90" s="179"/>
    </row>
    <row r="91" spans="1:99" ht="12.75" hidden="1">
      <c r="A91" s="244" t="s">
        <v>74</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144" t="s">
        <v>111</v>
      </c>
      <c r="AW91" s="145"/>
      <c r="AX91" s="145"/>
      <c r="AY91" s="146"/>
      <c r="AZ91" s="153" t="s">
        <v>110</v>
      </c>
      <c r="BA91" s="145"/>
      <c r="BB91" s="145"/>
      <c r="BC91" s="145"/>
      <c r="BD91" s="145"/>
      <c r="BE91" s="146"/>
      <c r="BF91" s="153"/>
      <c r="BG91" s="145"/>
      <c r="BH91" s="145"/>
      <c r="BI91" s="145"/>
      <c r="BJ91" s="145"/>
      <c r="BK91" s="146"/>
      <c r="BL91" s="162"/>
      <c r="BM91" s="163"/>
      <c r="BN91" s="163"/>
      <c r="BO91" s="163"/>
      <c r="BP91" s="163"/>
      <c r="BQ91" s="163"/>
      <c r="BR91" s="163"/>
      <c r="BS91" s="163"/>
      <c r="BT91" s="164"/>
      <c r="BU91" s="162"/>
      <c r="BV91" s="163"/>
      <c r="BW91" s="163"/>
      <c r="BX91" s="163"/>
      <c r="BY91" s="163"/>
      <c r="BZ91" s="163"/>
      <c r="CA91" s="163"/>
      <c r="CB91" s="163"/>
      <c r="CC91" s="164"/>
      <c r="CD91" s="162"/>
      <c r="CE91" s="163"/>
      <c r="CF91" s="163"/>
      <c r="CG91" s="163"/>
      <c r="CH91" s="163"/>
      <c r="CI91" s="163"/>
      <c r="CJ91" s="163"/>
      <c r="CK91" s="163"/>
      <c r="CL91" s="164"/>
      <c r="CM91" s="171" t="s">
        <v>54</v>
      </c>
      <c r="CN91" s="172"/>
      <c r="CO91" s="172"/>
      <c r="CP91" s="172"/>
      <c r="CQ91" s="172"/>
      <c r="CR91" s="172"/>
      <c r="CS91" s="172"/>
      <c r="CT91" s="172"/>
      <c r="CU91" s="173"/>
    </row>
    <row r="92" spans="1:99" ht="12.75" hidden="1">
      <c r="A92" s="246" t="s">
        <v>113</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147"/>
      <c r="AW92" s="148"/>
      <c r="AX92" s="148"/>
      <c r="AY92" s="149"/>
      <c r="AZ92" s="154"/>
      <c r="BA92" s="148"/>
      <c r="BB92" s="148"/>
      <c r="BC92" s="148"/>
      <c r="BD92" s="148"/>
      <c r="BE92" s="149"/>
      <c r="BF92" s="154"/>
      <c r="BG92" s="148"/>
      <c r="BH92" s="148"/>
      <c r="BI92" s="148"/>
      <c r="BJ92" s="148"/>
      <c r="BK92" s="149"/>
      <c r="BL92" s="165"/>
      <c r="BM92" s="166"/>
      <c r="BN92" s="166"/>
      <c r="BO92" s="166"/>
      <c r="BP92" s="166"/>
      <c r="BQ92" s="166"/>
      <c r="BR92" s="166"/>
      <c r="BS92" s="166"/>
      <c r="BT92" s="167"/>
      <c r="BU92" s="165"/>
      <c r="BV92" s="166"/>
      <c r="BW92" s="166"/>
      <c r="BX92" s="166"/>
      <c r="BY92" s="166"/>
      <c r="BZ92" s="166"/>
      <c r="CA92" s="166"/>
      <c r="CB92" s="166"/>
      <c r="CC92" s="167"/>
      <c r="CD92" s="165"/>
      <c r="CE92" s="166"/>
      <c r="CF92" s="166"/>
      <c r="CG92" s="166"/>
      <c r="CH92" s="166"/>
      <c r="CI92" s="166"/>
      <c r="CJ92" s="166"/>
      <c r="CK92" s="166"/>
      <c r="CL92" s="167"/>
      <c r="CM92" s="174"/>
      <c r="CN92" s="175"/>
      <c r="CO92" s="175"/>
      <c r="CP92" s="175"/>
      <c r="CQ92" s="175"/>
      <c r="CR92" s="175"/>
      <c r="CS92" s="175"/>
      <c r="CT92" s="175"/>
      <c r="CU92" s="176"/>
    </row>
    <row r="93" spans="1:99" ht="12.75" hidden="1">
      <c r="A93" s="245" t="s">
        <v>112</v>
      </c>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150"/>
      <c r="AW93" s="151"/>
      <c r="AX93" s="151"/>
      <c r="AY93" s="152"/>
      <c r="AZ93" s="155"/>
      <c r="BA93" s="151"/>
      <c r="BB93" s="151"/>
      <c r="BC93" s="151"/>
      <c r="BD93" s="151"/>
      <c r="BE93" s="152"/>
      <c r="BF93" s="155"/>
      <c r="BG93" s="151"/>
      <c r="BH93" s="151"/>
      <c r="BI93" s="151"/>
      <c r="BJ93" s="151"/>
      <c r="BK93" s="152"/>
      <c r="BL93" s="168"/>
      <c r="BM93" s="169"/>
      <c r="BN93" s="169"/>
      <c r="BO93" s="169"/>
      <c r="BP93" s="169"/>
      <c r="BQ93" s="169"/>
      <c r="BR93" s="169"/>
      <c r="BS93" s="169"/>
      <c r="BT93" s="170"/>
      <c r="BU93" s="168"/>
      <c r="BV93" s="169"/>
      <c r="BW93" s="169"/>
      <c r="BX93" s="169"/>
      <c r="BY93" s="169"/>
      <c r="BZ93" s="169"/>
      <c r="CA93" s="169"/>
      <c r="CB93" s="169"/>
      <c r="CC93" s="170"/>
      <c r="CD93" s="168"/>
      <c r="CE93" s="169"/>
      <c r="CF93" s="169"/>
      <c r="CG93" s="169"/>
      <c r="CH93" s="169"/>
      <c r="CI93" s="169"/>
      <c r="CJ93" s="169"/>
      <c r="CK93" s="169"/>
      <c r="CL93" s="170"/>
      <c r="CM93" s="177"/>
      <c r="CN93" s="178"/>
      <c r="CO93" s="178"/>
      <c r="CP93" s="178"/>
      <c r="CQ93" s="178"/>
      <c r="CR93" s="178"/>
      <c r="CS93" s="178"/>
      <c r="CT93" s="178"/>
      <c r="CU93" s="179"/>
    </row>
    <row r="94" spans="1:99" ht="13.5" customHeight="1" hidden="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124"/>
      <c r="AW94" s="125"/>
      <c r="AX94" s="125"/>
      <c r="AY94" s="125"/>
      <c r="AZ94" s="125"/>
      <c r="BA94" s="125"/>
      <c r="BB94" s="125"/>
      <c r="BC94" s="125"/>
      <c r="BD94" s="125"/>
      <c r="BE94" s="125"/>
      <c r="BF94" s="125"/>
      <c r="BG94" s="125"/>
      <c r="BH94" s="125"/>
      <c r="BI94" s="125"/>
      <c r="BJ94" s="125"/>
      <c r="BK94" s="125"/>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97"/>
      <c r="CN94" s="197"/>
      <c r="CO94" s="197"/>
      <c r="CP94" s="197"/>
      <c r="CQ94" s="197"/>
      <c r="CR94" s="197"/>
      <c r="CS94" s="197"/>
      <c r="CT94" s="197"/>
      <c r="CU94" s="198"/>
    </row>
    <row r="95" spans="1:99" ht="12.75" hidden="1">
      <c r="A95" s="237" t="s">
        <v>128</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144" t="s">
        <v>114</v>
      </c>
      <c r="AW95" s="145"/>
      <c r="AX95" s="145"/>
      <c r="AY95" s="146"/>
      <c r="AZ95" s="153" t="s">
        <v>119</v>
      </c>
      <c r="BA95" s="145"/>
      <c r="BB95" s="145"/>
      <c r="BC95" s="145"/>
      <c r="BD95" s="145"/>
      <c r="BE95" s="146"/>
      <c r="BF95" s="153"/>
      <c r="BG95" s="145"/>
      <c r="BH95" s="145"/>
      <c r="BI95" s="145"/>
      <c r="BJ95" s="145"/>
      <c r="BK95" s="146"/>
      <c r="BL95" s="162"/>
      <c r="BM95" s="163"/>
      <c r="BN95" s="163"/>
      <c r="BO95" s="163"/>
      <c r="BP95" s="163"/>
      <c r="BQ95" s="163"/>
      <c r="BR95" s="163"/>
      <c r="BS95" s="163"/>
      <c r="BT95" s="164"/>
      <c r="BU95" s="162"/>
      <c r="BV95" s="163"/>
      <c r="BW95" s="163"/>
      <c r="BX95" s="163"/>
      <c r="BY95" s="163"/>
      <c r="BZ95" s="163"/>
      <c r="CA95" s="163"/>
      <c r="CB95" s="163"/>
      <c r="CC95" s="164"/>
      <c r="CD95" s="162"/>
      <c r="CE95" s="163"/>
      <c r="CF95" s="163"/>
      <c r="CG95" s="163"/>
      <c r="CH95" s="163"/>
      <c r="CI95" s="163"/>
      <c r="CJ95" s="163"/>
      <c r="CK95" s="163"/>
      <c r="CL95" s="164"/>
      <c r="CM95" s="171" t="s">
        <v>54</v>
      </c>
      <c r="CN95" s="172"/>
      <c r="CO95" s="172"/>
      <c r="CP95" s="172"/>
      <c r="CQ95" s="172"/>
      <c r="CR95" s="172"/>
      <c r="CS95" s="172"/>
      <c r="CT95" s="172"/>
      <c r="CU95" s="173"/>
    </row>
    <row r="96" spans="1:99" ht="12.75" hidden="1">
      <c r="A96" s="140" t="s">
        <v>129</v>
      </c>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50"/>
      <c r="AW96" s="151"/>
      <c r="AX96" s="151"/>
      <c r="AY96" s="152"/>
      <c r="AZ96" s="155"/>
      <c r="BA96" s="151"/>
      <c r="BB96" s="151"/>
      <c r="BC96" s="151"/>
      <c r="BD96" s="151"/>
      <c r="BE96" s="152"/>
      <c r="BF96" s="155"/>
      <c r="BG96" s="151"/>
      <c r="BH96" s="151"/>
      <c r="BI96" s="151"/>
      <c r="BJ96" s="151"/>
      <c r="BK96" s="152"/>
      <c r="BL96" s="168"/>
      <c r="BM96" s="169"/>
      <c r="BN96" s="169"/>
      <c r="BO96" s="169"/>
      <c r="BP96" s="169"/>
      <c r="BQ96" s="169"/>
      <c r="BR96" s="169"/>
      <c r="BS96" s="169"/>
      <c r="BT96" s="170"/>
      <c r="BU96" s="168"/>
      <c r="BV96" s="169"/>
      <c r="BW96" s="169"/>
      <c r="BX96" s="169"/>
      <c r="BY96" s="169"/>
      <c r="BZ96" s="169"/>
      <c r="CA96" s="169"/>
      <c r="CB96" s="169"/>
      <c r="CC96" s="170"/>
      <c r="CD96" s="168"/>
      <c r="CE96" s="169"/>
      <c r="CF96" s="169"/>
      <c r="CG96" s="169"/>
      <c r="CH96" s="169"/>
      <c r="CI96" s="169"/>
      <c r="CJ96" s="169"/>
      <c r="CK96" s="169"/>
      <c r="CL96" s="170"/>
      <c r="CM96" s="177"/>
      <c r="CN96" s="178"/>
      <c r="CO96" s="178"/>
      <c r="CP96" s="178"/>
      <c r="CQ96" s="178"/>
      <c r="CR96" s="178"/>
      <c r="CS96" s="178"/>
      <c r="CT96" s="178"/>
      <c r="CU96" s="179"/>
    </row>
    <row r="97" spans="1:99" ht="12.75" hidden="1">
      <c r="A97" s="249" t="s">
        <v>221</v>
      </c>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1"/>
      <c r="AV97" s="144" t="s">
        <v>115</v>
      </c>
      <c r="AW97" s="145"/>
      <c r="AX97" s="145"/>
      <c r="AY97" s="146"/>
      <c r="AZ97" s="153" t="s">
        <v>117</v>
      </c>
      <c r="BA97" s="145"/>
      <c r="BB97" s="145"/>
      <c r="BC97" s="145"/>
      <c r="BD97" s="145"/>
      <c r="BE97" s="146"/>
      <c r="BF97" s="153"/>
      <c r="BG97" s="145"/>
      <c r="BH97" s="145"/>
      <c r="BI97" s="145"/>
      <c r="BJ97" s="145"/>
      <c r="BK97" s="146"/>
      <c r="BL97" s="162"/>
      <c r="BM97" s="163"/>
      <c r="BN97" s="163"/>
      <c r="BO97" s="163"/>
      <c r="BP97" s="163"/>
      <c r="BQ97" s="163"/>
      <c r="BR97" s="163"/>
      <c r="BS97" s="163"/>
      <c r="BT97" s="164"/>
      <c r="BU97" s="162"/>
      <c r="BV97" s="163"/>
      <c r="BW97" s="163"/>
      <c r="BX97" s="163"/>
      <c r="BY97" s="163"/>
      <c r="BZ97" s="163"/>
      <c r="CA97" s="163"/>
      <c r="CB97" s="163"/>
      <c r="CC97" s="164"/>
      <c r="CD97" s="162"/>
      <c r="CE97" s="163"/>
      <c r="CF97" s="163"/>
      <c r="CG97" s="163"/>
      <c r="CH97" s="163"/>
      <c r="CI97" s="163"/>
      <c r="CJ97" s="163"/>
      <c r="CK97" s="163"/>
      <c r="CL97" s="164"/>
      <c r="CM97" s="171" t="s">
        <v>54</v>
      </c>
      <c r="CN97" s="172"/>
      <c r="CO97" s="172"/>
      <c r="CP97" s="172"/>
      <c r="CQ97" s="172"/>
      <c r="CR97" s="172"/>
      <c r="CS97" s="172"/>
      <c r="CT97" s="172"/>
      <c r="CU97" s="173"/>
    </row>
    <row r="98" spans="1:99" ht="12.75" hidden="1">
      <c r="A98" s="200" t="s">
        <v>222</v>
      </c>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147"/>
      <c r="AW98" s="148"/>
      <c r="AX98" s="148"/>
      <c r="AY98" s="149"/>
      <c r="AZ98" s="154"/>
      <c r="BA98" s="148"/>
      <c r="BB98" s="148"/>
      <c r="BC98" s="148"/>
      <c r="BD98" s="148"/>
      <c r="BE98" s="149"/>
      <c r="BF98" s="154"/>
      <c r="BG98" s="148"/>
      <c r="BH98" s="148"/>
      <c r="BI98" s="148"/>
      <c r="BJ98" s="148"/>
      <c r="BK98" s="149"/>
      <c r="BL98" s="165"/>
      <c r="BM98" s="166"/>
      <c r="BN98" s="166"/>
      <c r="BO98" s="166"/>
      <c r="BP98" s="166"/>
      <c r="BQ98" s="166"/>
      <c r="BR98" s="166"/>
      <c r="BS98" s="166"/>
      <c r="BT98" s="167"/>
      <c r="BU98" s="165"/>
      <c r="BV98" s="166"/>
      <c r="BW98" s="166"/>
      <c r="BX98" s="166"/>
      <c r="BY98" s="166"/>
      <c r="BZ98" s="166"/>
      <c r="CA98" s="166"/>
      <c r="CB98" s="166"/>
      <c r="CC98" s="167"/>
      <c r="CD98" s="165"/>
      <c r="CE98" s="166"/>
      <c r="CF98" s="166"/>
      <c r="CG98" s="166"/>
      <c r="CH98" s="166"/>
      <c r="CI98" s="166"/>
      <c r="CJ98" s="166"/>
      <c r="CK98" s="166"/>
      <c r="CL98" s="167"/>
      <c r="CM98" s="174"/>
      <c r="CN98" s="175"/>
      <c r="CO98" s="175"/>
      <c r="CP98" s="175"/>
      <c r="CQ98" s="175"/>
      <c r="CR98" s="175"/>
      <c r="CS98" s="175"/>
      <c r="CT98" s="175"/>
      <c r="CU98" s="176"/>
    </row>
    <row r="99" spans="1:99" ht="12.75" hidden="1">
      <c r="A99" s="140" t="s">
        <v>322</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50"/>
      <c r="AW99" s="151"/>
      <c r="AX99" s="151"/>
      <c r="AY99" s="152"/>
      <c r="AZ99" s="155"/>
      <c r="BA99" s="151"/>
      <c r="BB99" s="151"/>
      <c r="BC99" s="151"/>
      <c r="BD99" s="151"/>
      <c r="BE99" s="152"/>
      <c r="BF99" s="155"/>
      <c r="BG99" s="151"/>
      <c r="BH99" s="151"/>
      <c r="BI99" s="151"/>
      <c r="BJ99" s="151"/>
      <c r="BK99" s="152"/>
      <c r="BL99" s="168"/>
      <c r="BM99" s="169"/>
      <c r="BN99" s="169"/>
      <c r="BO99" s="169"/>
      <c r="BP99" s="169"/>
      <c r="BQ99" s="169"/>
      <c r="BR99" s="169"/>
      <c r="BS99" s="169"/>
      <c r="BT99" s="170"/>
      <c r="BU99" s="168"/>
      <c r="BV99" s="169"/>
      <c r="BW99" s="169"/>
      <c r="BX99" s="169"/>
      <c r="BY99" s="169"/>
      <c r="BZ99" s="169"/>
      <c r="CA99" s="169"/>
      <c r="CB99" s="169"/>
      <c r="CC99" s="170"/>
      <c r="CD99" s="168"/>
      <c r="CE99" s="169"/>
      <c r="CF99" s="169"/>
      <c r="CG99" s="169"/>
      <c r="CH99" s="169"/>
      <c r="CI99" s="169"/>
      <c r="CJ99" s="169"/>
      <c r="CK99" s="169"/>
      <c r="CL99" s="170"/>
      <c r="CM99" s="177"/>
      <c r="CN99" s="178"/>
      <c r="CO99" s="178"/>
      <c r="CP99" s="178"/>
      <c r="CQ99" s="178"/>
      <c r="CR99" s="178"/>
      <c r="CS99" s="178"/>
      <c r="CT99" s="178"/>
      <c r="CU99" s="179"/>
    </row>
    <row r="100" spans="1:99" ht="12.75" hidden="1">
      <c r="A100" s="237" t="s">
        <v>223</v>
      </c>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52"/>
      <c r="AV100" s="144" t="s">
        <v>116</v>
      </c>
      <c r="AW100" s="145"/>
      <c r="AX100" s="145"/>
      <c r="AY100" s="146"/>
      <c r="AZ100" s="153" t="s">
        <v>118</v>
      </c>
      <c r="BA100" s="145"/>
      <c r="BB100" s="145"/>
      <c r="BC100" s="145"/>
      <c r="BD100" s="145"/>
      <c r="BE100" s="146"/>
      <c r="BF100" s="153"/>
      <c r="BG100" s="145"/>
      <c r="BH100" s="145"/>
      <c r="BI100" s="145"/>
      <c r="BJ100" s="145"/>
      <c r="BK100" s="146"/>
      <c r="BL100" s="162"/>
      <c r="BM100" s="163"/>
      <c r="BN100" s="163"/>
      <c r="BO100" s="163"/>
      <c r="BP100" s="163"/>
      <c r="BQ100" s="163"/>
      <c r="BR100" s="163"/>
      <c r="BS100" s="163"/>
      <c r="BT100" s="164"/>
      <c r="BU100" s="162"/>
      <c r="BV100" s="163"/>
      <c r="BW100" s="163"/>
      <c r="BX100" s="163"/>
      <c r="BY100" s="163"/>
      <c r="BZ100" s="163"/>
      <c r="CA100" s="163"/>
      <c r="CB100" s="163"/>
      <c r="CC100" s="164"/>
      <c r="CD100" s="162"/>
      <c r="CE100" s="163"/>
      <c r="CF100" s="163"/>
      <c r="CG100" s="163"/>
      <c r="CH100" s="163"/>
      <c r="CI100" s="163"/>
      <c r="CJ100" s="163"/>
      <c r="CK100" s="163"/>
      <c r="CL100" s="164"/>
      <c r="CM100" s="171" t="s">
        <v>54</v>
      </c>
      <c r="CN100" s="172"/>
      <c r="CO100" s="172"/>
      <c r="CP100" s="172"/>
      <c r="CQ100" s="172"/>
      <c r="CR100" s="172"/>
      <c r="CS100" s="172"/>
      <c r="CT100" s="172"/>
      <c r="CU100" s="173"/>
    </row>
    <row r="101" spans="1:99" ht="12.75" hidden="1">
      <c r="A101" s="140" t="s">
        <v>224</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1"/>
      <c r="AV101" s="150"/>
      <c r="AW101" s="151"/>
      <c r="AX101" s="151"/>
      <c r="AY101" s="152"/>
      <c r="AZ101" s="155"/>
      <c r="BA101" s="151"/>
      <c r="BB101" s="151"/>
      <c r="BC101" s="151"/>
      <c r="BD101" s="151"/>
      <c r="BE101" s="152"/>
      <c r="BF101" s="155"/>
      <c r="BG101" s="151"/>
      <c r="BH101" s="151"/>
      <c r="BI101" s="151"/>
      <c r="BJ101" s="151"/>
      <c r="BK101" s="152"/>
      <c r="BL101" s="168"/>
      <c r="BM101" s="169"/>
      <c r="BN101" s="169"/>
      <c r="BO101" s="169"/>
      <c r="BP101" s="169"/>
      <c r="BQ101" s="169"/>
      <c r="BR101" s="169"/>
      <c r="BS101" s="169"/>
      <c r="BT101" s="170"/>
      <c r="BU101" s="168"/>
      <c r="BV101" s="169"/>
      <c r="BW101" s="169"/>
      <c r="BX101" s="169"/>
      <c r="BY101" s="169"/>
      <c r="BZ101" s="169"/>
      <c r="CA101" s="169"/>
      <c r="CB101" s="169"/>
      <c r="CC101" s="170"/>
      <c r="CD101" s="168"/>
      <c r="CE101" s="169"/>
      <c r="CF101" s="169"/>
      <c r="CG101" s="169"/>
      <c r="CH101" s="169"/>
      <c r="CI101" s="169"/>
      <c r="CJ101" s="169"/>
      <c r="CK101" s="169"/>
      <c r="CL101" s="170"/>
      <c r="CM101" s="177"/>
      <c r="CN101" s="178"/>
      <c r="CO101" s="178"/>
      <c r="CP101" s="178"/>
      <c r="CQ101" s="178"/>
      <c r="CR101" s="178"/>
      <c r="CS101" s="178"/>
      <c r="CT101" s="178"/>
      <c r="CU101" s="179"/>
    </row>
    <row r="102" spans="1:99" ht="13.5" customHeight="1">
      <c r="A102" s="239" t="s">
        <v>130</v>
      </c>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40"/>
      <c r="AV102" s="124" t="s">
        <v>120</v>
      </c>
      <c r="AW102" s="125"/>
      <c r="AX102" s="125"/>
      <c r="AY102" s="125"/>
      <c r="AZ102" s="125" t="s">
        <v>121</v>
      </c>
      <c r="BA102" s="125"/>
      <c r="BB102" s="125"/>
      <c r="BC102" s="125"/>
      <c r="BD102" s="125"/>
      <c r="BE102" s="125"/>
      <c r="BF102" s="125"/>
      <c r="BG102" s="125"/>
      <c r="BH102" s="125"/>
      <c r="BI102" s="125"/>
      <c r="BJ102" s="125"/>
      <c r="BK102" s="125"/>
      <c r="BL102" s="238">
        <f>BL103+BL105+BL107</f>
        <v>0</v>
      </c>
      <c r="BM102" s="238"/>
      <c r="BN102" s="238"/>
      <c r="BO102" s="238"/>
      <c r="BP102" s="238"/>
      <c r="BQ102" s="238"/>
      <c r="BR102" s="238"/>
      <c r="BS102" s="238"/>
      <c r="BT102" s="238"/>
      <c r="BU102" s="238">
        <v>0</v>
      </c>
      <c r="BV102" s="238"/>
      <c r="BW102" s="238"/>
      <c r="BX102" s="238"/>
      <c r="BY102" s="238"/>
      <c r="BZ102" s="238"/>
      <c r="CA102" s="238"/>
      <c r="CB102" s="238"/>
      <c r="CC102" s="238"/>
      <c r="CD102" s="238">
        <v>0</v>
      </c>
      <c r="CE102" s="238"/>
      <c r="CF102" s="238"/>
      <c r="CG102" s="238"/>
      <c r="CH102" s="238"/>
      <c r="CI102" s="238"/>
      <c r="CJ102" s="238"/>
      <c r="CK102" s="238"/>
      <c r="CL102" s="238"/>
      <c r="CM102" s="189" t="s">
        <v>54</v>
      </c>
      <c r="CN102" s="189"/>
      <c r="CO102" s="189"/>
      <c r="CP102" s="189"/>
      <c r="CQ102" s="189"/>
      <c r="CR102" s="189"/>
      <c r="CS102" s="189"/>
      <c r="CT102" s="189"/>
      <c r="CU102" s="190"/>
    </row>
    <row r="103" spans="1:99" ht="12.75">
      <c r="A103" s="237" t="s">
        <v>74</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144" t="s">
        <v>122</v>
      </c>
      <c r="AW103" s="145"/>
      <c r="AX103" s="145"/>
      <c r="AY103" s="146"/>
      <c r="AZ103" s="153" t="s">
        <v>123</v>
      </c>
      <c r="BA103" s="145"/>
      <c r="BB103" s="145"/>
      <c r="BC103" s="145"/>
      <c r="BD103" s="145"/>
      <c r="BE103" s="146"/>
      <c r="BF103" s="153"/>
      <c r="BG103" s="145"/>
      <c r="BH103" s="145"/>
      <c r="BI103" s="145"/>
      <c r="BJ103" s="145"/>
      <c r="BK103" s="146"/>
      <c r="BL103" s="162">
        <v>0</v>
      </c>
      <c r="BM103" s="163"/>
      <c r="BN103" s="163"/>
      <c r="BO103" s="163"/>
      <c r="BP103" s="163"/>
      <c r="BQ103" s="163"/>
      <c r="BR103" s="163"/>
      <c r="BS103" s="163"/>
      <c r="BT103" s="164"/>
      <c r="BU103" s="162">
        <v>0</v>
      </c>
      <c r="BV103" s="163"/>
      <c r="BW103" s="163"/>
      <c r="BX103" s="163"/>
      <c r="BY103" s="163"/>
      <c r="BZ103" s="163"/>
      <c r="CA103" s="163"/>
      <c r="CB103" s="163"/>
      <c r="CC103" s="164"/>
      <c r="CD103" s="162">
        <v>0</v>
      </c>
      <c r="CE103" s="163"/>
      <c r="CF103" s="163"/>
      <c r="CG103" s="163"/>
      <c r="CH103" s="163"/>
      <c r="CI103" s="163"/>
      <c r="CJ103" s="163"/>
      <c r="CK103" s="163"/>
      <c r="CL103" s="164"/>
      <c r="CM103" s="171" t="s">
        <v>54</v>
      </c>
      <c r="CN103" s="172"/>
      <c r="CO103" s="172"/>
      <c r="CP103" s="172"/>
      <c r="CQ103" s="172"/>
      <c r="CR103" s="172"/>
      <c r="CS103" s="172"/>
      <c r="CT103" s="172"/>
      <c r="CU103" s="173"/>
    </row>
    <row r="104" spans="1:99" ht="12.75">
      <c r="A104" s="140" t="s">
        <v>131</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50"/>
      <c r="AW104" s="151"/>
      <c r="AX104" s="151"/>
      <c r="AY104" s="152"/>
      <c r="AZ104" s="155"/>
      <c r="BA104" s="151"/>
      <c r="BB104" s="151"/>
      <c r="BC104" s="151"/>
      <c r="BD104" s="151"/>
      <c r="BE104" s="152"/>
      <c r="BF104" s="155"/>
      <c r="BG104" s="151"/>
      <c r="BH104" s="151"/>
      <c r="BI104" s="151"/>
      <c r="BJ104" s="151"/>
      <c r="BK104" s="152"/>
      <c r="BL104" s="168"/>
      <c r="BM104" s="169"/>
      <c r="BN104" s="169"/>
      <c r="BO104" s="169"/>
      <c r="BP104" s="169"/>
      <c r="BQ104" s="169"/>
      <c r="BR104" s="169"/>
      <c r="BS104" s="169"/>
      <c r="BT104" s="170"/>
      <c r="BU104" s="168"/>
      <c r="BV104" s="169"/>
      <c r="BW104" s="169"/>
      <c r="BX104" s="169"/>
      <c r="BY104" s="169"/>
      <c r="BZ104" s="169"/>
      <c r="CA104" s="169"/>
      <c r="CB104" s="169"/>
      <c r="CC104" s="170"/>
      <c r="CD104" s="168"/>
      <c r="CE104" s="169"/>
      <c r="CF104" s="169"/>
      <c r="CG104" s="169"/>
      <c r="CH104" s="169"/>
      <c r="CI104" s="169"/>
      <c r="CJ104" s="169"/>
      <c r="CK104" s="169"/>
      <c r="CL104" s="170"/>
      <c r="CM104" s="177"/>
      <c r="CN104" s="178"/>
      <c r="CO104" s="178"/>
      <c r="CP104" s="178"/>
      <c r="CQ104" s="178"/>
      <c r="CR104" s="178"/>
      <c r="CS104" s="178"/>
      <c r="CT104" s="178"/>
      <c r="CU104" s="179"/>
    </row>
    <row r="105" spans="1:99" ht="12.75">
      <c r="A105" s="237" t="s">
        <v>132</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144" t="s">
        <v>124</v>
      </c>
      <c r="AW105" s="145"/>
      <c r="AX105" s="145"/>
      <c r="AY105" s="146"/>
      <c r="AZ105" s="153" t="s">
        <v>125</v>
      </c>
      <c r="BA105" s="145"/>
      <c r="BB105" s="145"/>
      <c r="BC105" s="145"/>
      <c r="BD105" s="145"/>
      <c r="BE105" s="146"/>
      <c r="BF105" s="153"/>
      <c r="BG105" s="145"/>
      <c r="BH105" s="145"/>
      <c r="BI105" s="145"/>
      <c r="BJ105" s="145"/>
      <c r="BK105" s="146"/>
      <c r="BL105" s="162"/>
      <c r="BM105" s="163"/>
      <c r="BN105" s="163"/>
      <c r="BO105" s="163"/>
      <c r="BP105" s="163"/>
      <c r="BQ105" s="163"/>
      <c r="BR105" s="163"/>
      <c r="BS105" s="163"/>
      <c r="BT105" s="164"/>
      <c r="BU105" s="162"/>
      <c r="BV105" s="163"/>
      <c r="BW105" s="163"/>
      <c r="BX105" s="163"/>
      <c r="BY105" s="163"/>
      <c r="BZ105" s="163"/>
      <c r="CA105" s="163"/>
      <c r="CB105" s="163"/>
      <c r="CC105" s="164"/>
      <c r="CD105" s="162"/>
      <c r="CE105" s="163"/>
      <c r="CF105" s="163"/>
      <c r="CG105" s="163"/>
      <c r="CH105" s="163"/>
      <c r="CI105" s="163"/>
      <c r="CJ105" s="163"/>
      <c r="CK105" s="163"/>
      <c r="CL105" s="164"/>
      <c r="CM105" s="171" t="s">
        <v>54</v>
      </c>
      <c r="CN105" s="172"/>
      <c r="CO105" s="172"/>
      <c r="CP105" s="172"/>
      <c r="CQ105" s="172"/>
      <c r="CR105" s="172"/>
      <c r="CS105" s="172"/>
      <c r="CT105" s="172"/>
      <c r="CU105" s="173"/>
    </row>
    <row r="106" spans="1:99" ht="12.75">
      <c r="A106" s="140" t="s">
        <v>133</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50"/>
      <c r="AW106" s="151"/>
      <c r="AX106" s="151"/>
      <c r="AY106" s="152"/>
      <c r="AZ106" s="155"/>
      <c r="BA106" s="151"/>
      <c r="BB106" s="151"/>
      <c r="BC106" s="151"/>
      <c r="BD106" s="151"/>
      <c r="BE106" s="152"/>
      <c r="BF106" s="155"/>
      <c r="BG106" s="151"/>
      <c r="BH106" s="151"/>
      <c r="BI106" s="151"/>
      <c r="BJ106" s="151"/>
      <c r="BK106" s="152"/>
      <c r="BL106" s="168"/>
      <c r="BM106" s="169"/>
      <c r="BN106" s="169"/>
      <c r="BO106" s="169"/>
      <c r="BP106" s="169"/>
      <c r="BQ106" s="169"/>
      <c r="BR106" s="169"/>
      <c r="BS106" s="169"/>
      <c r="BT106" s="170"/>
      <c r="BU106" s="168"/>
      <c r="BV106" s="169"/>
      <c r="BW106" s="169"/>
      <c r="BX106" s="169"/>
      <c r="BY106" s="169"/>
      <c r="BZ106" s="169"/>
      <c r="CA106" s="169"/>
      <c r="CB106" s="169"/>
      <c r="CC106" s="170"/>
      <c r="CD106" s="168"/>
      <c r="CE106" s="169"/>
      <c r="CF106" s="169"/>
      <c r="CG106" s="169"/>
      <c r="CH106" s="169"/>
      <c r="CI106" s="169"/>
      <c r="CJ106" s="169"/>
      <c r="CK106" s="169"/>
      <c r="CL106" s="170"/>
      <c r="CM106" s="177"/>
      <c r="CN106" s="178"/>
      <c r="CO106" s="178"/>
      <c r="CP106" s="178"/>
      <c r="CQ106" s="178"/>
      <c r="CR106" s="178"/>
      <c r="CS106" s="178"/>
      <c r="CT106" s="178"/>
      <c r="CU106" s="179"/>
    </row>
    <row r="107" spans="1:99" ht="13.5" customHeight="1">
      <c r="A107" s="210" t="s">
        <v>134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124" t="s">
        <v>127</v>
      </c>
      <c r="AW107" s="125"/>
      <c r="AX107" s="125"/>
      <c r="AY107" s="125"/>
      <c r="AZ107" s="125" t="s">
        <v>126</v>
      </c>
      <c r="BA107" s="125"/>
      <c r="BB107" s="125"/>
      <c r="BC107" s="125"/>
      <c r="BD107" s="125"/>
      <c r="BE107" s="125"/>
      <c r="BF107" s="125"/>
      <c r="BG107" s="125"/>
      <c r="BH107" s="125"/>
      <c r="BI107" s="125"/>
      <c r="BJ107" s="125"/>
      <c r="BK107" s="125"/>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89" t="s">
        <v>54</v>
      </c>
      <c r="CN107" s="189"/>
      <c r="CO107" s="189"/>
      <c r="CP107" s="189"/>
      <c r="CQ107" s="189"/>
      <c r="CR107" s="189"/>
      <c r="CS107" s="189"/>
      <c r="CT107" s="189"/>
      <c r="CU107" s="190"/>
    </row>
    <row r="108" spans="1:99" ht="13.5" customHeight="1" hidden="1">
      <c r="A108" s="236" t="s">
        <v>142</v>
      </c>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124" t="s">
        <v>135</v>
      </c>
      <c r="AW108" s="125"/>
      <c r="AX108" s="125"/>
      <c r="AY108" s="125"/>
      <c r="AZ108" s="125" t="s">
        <v>54</v>
      </c>
      <c r="BA108" s="125"/>
      <c r="BB108" s="125"/>
      <c r="BC108" s="125"/>
      <c r="BD108" s="125"/>
      <c r="BE108" s="125"/>
      <c r="BF108" s="125"/>
      <c r="BG108" s="125"/>
      <c r="BH108" s="125"/>
      <c r="BI108" s="125"/>
      <c r="BJ108" s="125"/>
      <c r="BK108" s="125"/>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89" t="s">
        <v>54</v>
      </c>
      <c r="CN108" s="189"/>
      <c r="CO108" s="189"/>
      <c r="CP108" s="189"/>
      <c r="CQ108" s="189"/>
      <c r="CR108" s="189"/>
      <c r="CS108" s="189"/>
      <c r="CT108" s="189"/>
      <c r="CU108" s="190"/>
    </row>
    <row r="109" spans="1:99" ht="12.75" hidden="1">
      <c r="A109" s="213" t="s">
        <v>74</v>
      </c>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144" t="s">
        <v>136</v>
      </c>
      <c r="AW109" s="145"/>
      <c r="AX109" s="145"/>
      <c r="AY109" s="146"/>
      <c r="AZ109" s="153" t="s">
        <v>137</v>
      </c>
      <c r="BA109" s="145"/>
      <c r="BB109" s="145"/>
      <c r="BC109" s="145"/>
      <c r="BD109" s="145"/>
      <c r="BE109" s="146"/>
      <c r="BF109" s="153"/>
      <c r="BG109" s="145"/>
      <c r="BH109" s="145"/>
      <c r="BI109" s="145"/>
      <c r="BJ109" s="145"/>
      <c r="BK109" s="146"/>
      <c r="BL109" s="162"/>
      <c r="BM109" s="163"/>
      <c r="BN109" s="163"/>
      <c r="BO109" s="163"/>
      <c r="BP109" s="163"/>
      <c r="BQ109" s="163"/>
      <c r="BR109" s="163"/>
      <c r="BS109" s="163"/>
      <c r="BT109" s="164"/>
      <c r="BU109" s="162"/>
      <c r="BV109" s="163"/>
      <c r="BW109" s="163"/>
      <c r="BX109" s="163"/>
      <c r="BY109" s="163"/>
      <c r="BZ109" s="163"/>
      <c r="CA109" s="163"/>
      <c r="CB109" s="163"/>
      <c r="CC109" s="164"/>
      <c r="CD109" s="162"/>
      <c r="CE109" s="163"/>
      <c r="CF109" s="163"/>
      <c r="CG109" s="163"/>
      <c r="CH109" s="163"/>
      <c r="CI109" s="163"/>
      <c r="CJ109" s="163"/>
      <c r="CK109" s="163"/>
      <c r="CL109" s="164"/>
      <c r="CM109" s="171" t="s">
        <v>54</v>
      </c>
      <c r="CN109" s="172"/>
      <c r="CO109" s="172"/>
      <c r="CP109" s="172"/>
      <c r="CQ109" s="172"/>
      <c r="CR109" s="172"/>
      <c r="CS109" s="172"/>
      <c r="CT109" s="172"/>
      <c r="CU109" s="173"/>
    </row>
    <row r="110" spans="1:99" ht="12.75" hidden="1">
      <c r="A110" s="201" t="s">
        <v>143</v>
      </c>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150"/>
      <c r="AW110" s="151"/>
      <c r="AX110" s="151"/>
      <c r="AY110" s="152"/>
      <c r="AZ110" s="155"/>
      <c r="BA110" s="151"/>
      <c r="BB110" s="151"/>
      <c r="BC110" s="151"/>
      <c r="BD110" s="151"/>
      <c r="BE110" s="152"/>
      <c r="BF110" s="155"/>
      <c r="BG110" s="151"/>
      <c r="BH110" s="151"/>
      <c r="BI110" s="151"/>
      <c r="BJ110" s="151"/>
      <c r="BK110" s="152"/>
      <c r="BL110" s="168"/>
      <c r="BM110" s="169"/>
      <c r="BN110" s="169"/>
      <c r="BO110" s="169"/>
      <c r="BP110" s="169"/>
      <c r="BQ110" s="169"/>
      <c r="BR110" s="169"/>
      <c r="BS110" s="169"/>
      <c r="BT110" s="170"/>
      <c r="BU110" s="168"/>
      <c r="BV110" s="169"/>
      <c r="BW110" s="169"/>
      <c r="BX110" s="169"/>
      <c r="BY110" s="169"/>
      <c r="BZ110" s="169"/>
      <c r="CA110" s="169"/>
      <c r="CB110" s="169"/>
      <c r="CC110" s="170"/>
      <c r="CD110" s="168"/>
      <c r="CE110" s="169"/>
      <c r="CF110" s="169"/>
      <c r="CG110" s="169"/>
      <c r="CH110" s="169"/>
      <c r="CI110" s="169"/>
      <c r="CJ110" s="169"/>
      <c r="CK110" s="169"/>
      <c r="CL110" s="170"/>
      <c r="CM110" s="177"/>
      <c r="CN110" s="178"/>
      <c r="CO110" s="178"/>
      <c r="CP110" s="178"/>
      <c r="CQ110" s="178"/>
      <c r="CR110" s="178"/>
      <c r="CS110" s="178"/>
      <c r="CT110" s="178"/>
      <c r="CU110" s="179"/>
    </row>
    <row r="111" spans="1:99" ht="13.5" customHeight="1" hidden="1">
      <c r="A111" s="210" t="s">
        <v>144</v>
      </c>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124" t="s">
        <v>139</v>
      </c>
      <c r="AW111" s="125"/>
      <c r="AX111" s="125"/>
      <c r="AY111" s="125"/>
      <c r="AZ111" s="125" t="s">
        <v>138</v>
      </c>
      <c r="BA111" s="125"/>
      <c r="BB111" s="125"/>
      <c r="BC111" s="125"/>
      <c r="BD111" s="125"/>
      <c r="BE111" s="125"/>
      <c r="BF111" s="125"/>
      <c r="BG111" s="125"/>
      <c r="BH111" s="125"/>
      <c r="BI111" s="125"/>
      <c r="BJ111" s="125"/>
      <c r="BK111" s="125"/>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89" t="s">
        <v>54</v>
      </c>
      <c r="CN111" s="189"/>
      <c r="CO111" s="189"/>
      <c r="CP111" s="189"/>
      <c r="CQ111" s="189"/>
      <c r="CR111" s="189"/>
      <c r="CS111" s="189"/>
      <c r="CT111" s="189"/>
      <c r="CU111" s="190"/>
    </row>
    <row r="112" spans="1:99" ht="12.75" hidden="1">
      <c r="A112" s="213" t="s">
        <v>145</v>
      </c>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144" t="s">
        <v>140</v>
      </c>
      <c r="AW112" s="145"/>
      <c r="AX112" s="145"/>
      <c r="AY112" s="146"/>
      <c r="AZ112" s="153" t="s">
        <v>141</v>
      </c>
      <c r="BA112" s="145"/>
      <c r="BB112" s="145"/>
      <c r="BC112" s="145"/>
      <c r="BD112" s="145"/>
      <c r="BE112" s="146"/>
      <c r="BF112" s="153"/>
      <c r="BG112" s="145"/>
      <c r="BH112" s="145"/>
      <c r="BI112" s="145"/>
      <c r="BJ112" s="145"/>
      <c r="BK112" s="146"/>
      <c r="BL112" s="162"/>
      <c r="BM112" s="163"/>
      <c r="BN112" s="163"/>
      <c r="BO112" s="163"/>
      <c r="BP112" s="163"/>
      <c r="BQ112" s="163"/>
      <c r="BR112" s="163"/>
      <c r="BS112" s="163"/>
      <c r="BT112" s="164"/>
      <c r="BU112" s="162"/>
      <c r="BV112" s="163"/>
      <c r="BW112" s="163"/>
      <c r="BX112" s="163"/>
      <c r="BY112" s="163"/>
      <c r="BZ112" s="163"/>
      <c r="CA112" s="163"/>
      <c r="CB112" s="163"/>
      <c r="CC112" s="164"/>
      <c r="CD112" s="162"/>
      <c r="CE112" s="163"/>
      <c r="CF112" s="163"/>
      <c r="CG112" s="163"/>
      <c r="CH112" s="163"/>
      <c r="CI112" s="163"/>
      <c r="CJ112" s="163"/>
      <c r="CK112" s="163"/>
      <c r="CL112" s="164"/>
      <c r="CM112" s="171" t="s">
        <v>54</v>
      </c>
      <c r="CN112" s="172"/>
      <c r="CO112" s="172"/>
      <c r="CP112" s="172"/>
      <c r="CQ112" s="172"/>
      <c r="CR112" s="172"/>
      <c r="CS112" s="172"/>
      <c r="CT112" s="172"/>
      <c r="CU112" s="173"/>
    </row>
    <row r="113" spans="1:99" ht="12.75" hidden="1">
      <c r="A113" s="201" t="s">
        <v>146</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150"/>
      <c r="AW113" s="151"/>
      <c r="AX113" s="151"/>
      <c r="AY113" s="152"/>
      <c r="AZ113" s="155"/>
      <c r="BA113" s="151"/>
      <c r="BB113" s="151"/>
      <c r="BC113" s="151"/>
      <c r="BD113" s="151"/>
      <c r="BE113" s="152"/>
      <c r="BF113" s="155"/>
      <c r="BG113" s="151"/>
      <c r="BH113" s="151"/>
      <c r="BI113" s="151"/>
      <c r="BJ113" s="151"/>
      <c r="BK113" s="152"/>
      <c r="BL113" s="168"/>
      <c r="BM113" s="169"/>
      <c r="BN113" s="169"/>
      <c r="BO113" s="169"/>
      <c r="BP113" s="169"/>
      <c r="BQ113" s="169"/>
      <c r="BR113" s="169"/>
      <c r="BS113" s="169"/>
      <c r="BT113" s="170"/>
      <c r="BU113" s="168"/>
      <c r="BV113" s="169"/>
      <c r="BW113" s="169"/>
      <c r="BX113" s="169"/>
      <c r="BY113" s="169"/>
      <c r="BZ113" s="169"/>
      <c r="CA113" s="169"/>
      <c r="CB113" s="169"/>
      <c r="CC113" s="170"/>
      <c r="CD113" s="168"/>
      <c r="CE113" s="169"/>
      <c r="CF113" s="169"/>
      <c r="CG113" s="169"/>
      <c r="CH113" s="169"/>
      <c r="CI113" s="169"/>
      <c r="CJ113" s="169"/>
      <c r="CK113" s="169"/>
      <c r="CL113" s="170"/>
      <c r="CM113" s="177"/>
      <c r="CN113" s="178"/>
      <c r="CO113" s="178"/>
      <c r="CP113" s="178"/>
      <c r="CQ113" s="178"/>
      <c r="CR113" s="178"/>
      <c r="CS113" s="178"/>
      <c r="CT113" s="178"/>
      <c r="CU113" s="179"/>
    </row>
    <row r="114" spans="1:99" ht="13.5" customHeight="1" hidden="1">
      <c r="A114" s="236" t="s">
        <v>152</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124" t="s">
        <v>147</v>
      </c>
      <c r="AW114" s="125"/>
      <c r="AX114" s="125"/>
      <c r="AY114" s="125"/>
      <c r="AZ114" s="125" t="s">
        <v>54</v>
      </c>
      <c r="BA114" s="125"/>
      <c r="BB114" s="125"/>
      <c r="BC114" s="125"/>
      <c r="BD114" s="125"/>
      <c r="BE114" s="125"/>
      <c r="BF114" s="125"/>
      <c r="BG114" s="125"/>
      <c r="BH114" s="125"/>
      <c r="BI114" s="125"/>
      <c r="BJ114" s="125"/>
      <c r="BK114" s="125"/>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89" t="s">
        <v>54</v>
      </c>
      <c r="CN114" s="189"/>
      <c r="CO114" s="189"/>
      <c r="CP114" s="189"/>
      <c r="CQ114" s="189"/>
      <c r="CR114" s="189"/>
      <c r="CS114" s="189"/>
      <c r="CT114" s="189"/>
      <c r="CU114" s="190"/>
    </row>
    <row r="115" spans="1:99" ht="12.75" hidden="1">
      <c r="A115" s="213" t="s">
        <v>150</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144" t="s">
        <v>148</v>
      </c>
      <c r="AW115" s="145"/>
      <c r="AX115" s="145"/>
      <c r="AY115" s="146"/>
      <c r="AZ115" s="153" t="s">
        <v>149</v>
      </c>
      <c r="BA115" s="145"/>
      <c r="BB115" s="145"/>
      <c r="BC115" s="145"/>
      <c r="BD115" s="145"/>
      <c r="BE115" s="146"/>
      <c r="BF115" s="153"/>
      <c r="BG115" s="145"/>
      <c r="BH115" s="145"/>
      <c r="BI115" s="145"/>
      <c r="BJ115" s="145"/>
      <c r="BK115" s="146"/>
      <c r="BL115" s="162"/>
      <c r="BM115" s="163"/>
      <c r="BN115" s="163"/>
      <c r="BO115" s="163"/>
      <c r="BP115" s="163"/>
      <c r="BQ115" s="163"/>
      <c r="BR115" s="163"/>
      <c r="BS115" s="163"/>
      <c r="BT115" s="164"/>
      <c r="BU115" s="162"/>
      <c r="BV115" s="163"/>
      <c r="BW115" s="163"/>
      <c r="BX115" s="163"/>
      <c r="BY115" s="163"/>
      <c r="BZ115" s="163"/>
      <c r="CA115" s="163"/>
      <c r="CB115" s="163"/>
      <c r="CC115" s="164"/>
      <c r="CD115" s="162"/>
      <c r="CE115" s="163"/>
      <c r="CF115" s="163"/>
      <c r="CG115" s="163"/>
      <c r="CH115" s="163"/>
      <c r="CI115" s="163"/>
      <c r="CJ115" s="163"/>
      <c r="CK115" s="163"/>
      <c r="CL115" s="164"/>
      <c r="CM115" s="171" t="s">
        <v>54</v>
      </c>
      <c r="CN115" s="172"/>
      <c r="CO115" s="172"/>
      <c r="CP115" s="172"/>
      <c r="CQ115" s="172"/>
      <c r="CR115" s="172"/>
      <c r="CS115" s="172"/>
      <c r="CT115" s="172"/>
      <c r="CU115" s="173"/>
    </row>
    <row r="116" spans="1:99" ht="12.75" hidden="1">
      <c r="A116" s="201" t="s">
        <v>151</v>
      </c>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150"/>
      <c r="AW116" s="151"/>
      <c r="AX116" s="151"/>
      <c r="AY116" s="152"/>
      <c r="AZ116" s="155"/>
      <c r="BA116" s="151"/>
      <c r="BB116" s="151"/>
      <c r="BC116" s="151"/>
      <c r="BD116" s="151"/>
      <c r="BE116" s="152"/>
      <c r="BF116" s="155"/>
      <c r="BG116" s="151"/>
      <c r="BH116" s="151"/>
      <c r="BI116" s="151"/>
      <c r="BJ116" s="151"/>
      <c r="BK116" s="152"/>
      <c r="BL116" s="168"/>
      <c r="BM116" s="169"/>
      <c r="BN116" s="169"/>
      <c r="BO116" s="169"/>
      <c r="BP116" s="169"/>
      <c r="BQ116" s="169"/>
      <c r="BR116" s="169"/>
      <c r="BS116" s="169"/>
      <c r="BT116" s="170"/>
      <c r="BU116" s="168"/>
      <c r="BV116" s="169"/>
      <c r="BW116" s="169"/>
      <c r="BX116" s="169"/>
      <c r="BY116" s="169"/>
      <c r="BZ116" s="169"/>
      <c r="CA116" s="169"/>
      <c r="CB116" s="169"/>
      <c r="CC116" s="170"/>
      <c r="CD116" s="168"/>
      <c r="CE116" s="169"/>
      <c r="CF116" s="169"/>
      <c r="CG116" s="169"/>
      <c r="CH116" s="169"/>
      <c r="CI116" s="169"/>
      <c r="CJ116" s="169"/>
      <c r="CK116" s="169"/>
      <c r="CL116" s="170"/>
      <c r="CM116" s="177"/>
      <c r="CN116" s="178"/>
      <c r="CO116" s="178"/>
      <c r="CP116" s="178"/>
      <c r="CQ116" s="178"/>
      <c r="CR116" s="178"/>
      <c r="CS116" s="178"/>
      <c r="CT116" s="178"/>
      <c r="CU116" s="179"/>
    </row>
    <row r="117" spans="1:99" ht="13.5" customHeight="1">
      <c r="A117" s="235" t="s">
        <v>389</v>
      </c>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124" t="s">
        <v>153</v>
      </c>
      <c r="AW117" s="125"/>
      <c r="AX117" s="125"/>
      <c r="AY117" s="125"/>
      <c r="AZ117" s="125" t="s">
        <v>54</v>
      </c>
      <c r="BA117" s="125"/>
      <c r="BB117" s="125"/>
      <c r="BC117" s="125"/>
      <c r="BD117" s="125"/>
      <c r="BE117" s="125"/>
      <c r="BF117" s="125"/>
      <c r="BG117" s="125"/>
      <c r="BH117" s="125"/>
      <c r="BI117" s="125"/>
      <c r="BJ117" s="125"/>
      <c r="BK117" s="125"/>
      <c r="BL117" s="234">
        <f>BL124+BL133</f>
        <v>597510</v>
      </c>
      <c r="BM117" s="234"/>
      <c r="BN117" s="234"/>
      <c r="BO117" s="234"/>
      <c r="BP117" s="234"/>
      <c r="BQ117" s="234"/>
      <c r="BR117" s="234"/>
      <c r="BS117" s="234"/>
      <c r="BT117" s="234"/>
      <c r="BU117" s="234">
        <f>BU124+BU133</f>
        <v>475510</v>
      </c>
      <c r="BV117" s="234"/>
      <c r="BW117" s="234"/>
      <c r="BX117" s="234"/>
      <c r="BY117" s="234"/>
      <c r="BZ117" s="234"/>
      <c r="CA117" s="234"/>
      <c r="CB117" s="234"/>
      <c r="CC117" s="234"/>
      <c r="CD117" s="234">
        <f>CD124+CD133</f>
        <v>475510</v>
      </c>
      <c r="CE117" s="234"/>
      <c r="CF117" s="234"/>
      <c r="CG117" s="234"/>
      <c r="CH117" s="234"/>
      <c r="CI117" s="234"/>
      <c r="CJ117" s="234"/>
      <c r="CK117" s="234"/>
      <c r="CL117" s="234"/>
      <c r="CM117" s="128"/>
      <c r="CN117" s="129"/>
      <c r="CO117" s="129"/>
      <c r="CP117" s="129"/>
      <c r="CQ117" s="129"/>
      <c r="CR117" s="129"/>
      <c r="CS117" s="129"/>
      <c r="CT117" s="129"/>
      <c r="CU117" s="130"/>
    </row>
    <row r="118" spans="1:99" ht="12.75" hidden="1">
      <c r="A118" s="213" t="s">
        <v>47</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144" t="s">
        <v>154</v>
      </c>
      <c r="AW118" s="145"/>
      <c r="AX118" s="145"/>
      <c r="AY118" s="146"/>
      <c r="AZ118" s="153" t="s">
        <v>155</v>
      </c>
      <c r="BA118" s="145"/>
      <c r="BB118" s="145"/>
      <c r="BC118" s="145"/>
      <c r="BD118" s="145"/>
      <c r="BE118" s="146"/>
      <c r="BF118" s="153"/>
      <c r="BG118" s="145"/>
      <c r="BH118" s="145"/>
      <c r="BI118" s="145"/>
      <c r="BJ118" s="145"/>
      <c r="BK118" s="146"/>
      <c r="BL118" s="162"/>
      <c r="BM118" s="163"/>
      <c r="BN118" s="163"/>
      <c r="BO118" s="163"/>
      <c r="BP118" s="163"/>
      <c r="BQ118" s="163"/>
      <c r="BR118" s="163"/>
      <c r="BS118" s="163"/>
      <c r="BT118" s="164"/>
      <c r="BU118" s="162"/>
      <c r="BV118" s="163"/>
      <c r="BW118" s="163"/>
      <c r="BX118" s="163"/>
      <c r="BY118" s="163"/>
      <c r="BZ118" s="163"/>
      <c r="CA118" s="163"/>
      <c r="CB118" s="163"/>
      <c r="CC118" s="164"/>
      <c r="CD118" s="162"/>
      <c r="CE118" s="163"/>
      <c r="CF118" s="163"/>
      <c r="CG118" s="163"/>
      <c r="CH118" s="163"/>
      <c r="CI118" s="163"/>
      <c r="CJ118" s="163"/>
      <c r="CK118" s="163"/>
      <c r="CL118" s="164"/>
      <c r="CM118" s="180"/>
      <c r="CN118" s="181"/>
      <c r="CO118" s="181"/>
      <c r="CP118" s="181"/>
      <c r="CQ118" s="181"/>
      <c r="CR118" s="181"/>
      <c r="CS118" s="181"/>
      <c r="CT118" s="181"/>
      <c r="CU118" s="182"/>
    </row>
    <row r="119" spans="1:99" ht="12.75" hidden="1">
      <c r="A119" s="201" t="s">
        <v>161</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150"/>
      <c r="AW119" s="151"/>
      <c r="AX119" s="151"/>
      <c r="AY119" s="152"/>
      <c r="AZ119" s="155"/>
      <c r="BA119" s="151"/>
      <c r="BB119" s="151"/>
      <c r="BC119" s="151"/>
      <c r="BD119" s="151"/>
      <c r="BE119" s="152"/>
      <c r="BF119" s="155"/>
      <c r="BG119" s="151"/>
      <c r="BH119" s="151"/>
      <c r="BI119" s="151"/>
      <c r="BJ119" s="151"/>
      <c r="BK119" s="152"/>
      <c r="BL119" s="168"/>
      <c r="BM119" s="169"/>
      <c r="BN119" s="169"/>
      <c r="BO119" s="169"/>
      <c r="BP119" s="169"/>
      <c r="BQ119" s="169"/>
      <c r="BR119" s="169"/>
      <c r="BS119" s="169"/>
      <c r="BT119" s="170"/>
      <c r="BU119" s="168"/>
      <c r="BV119" s="169"/>
      <c r="BW119" s="169"/>
      <c r="BX119" s="169"/>
      <c r="BY119" s="169"/>
      <c r="BZ119" s="169"/>
      <c r="CA119" s="169"/>
      <c r="CB119" s="169"/>
      <c r="CC119" s="170"/>
      <c r="CD119" s="168"/>
      <c r="CE119" s="169"/>
      <c r="CF119" s="169"/>
      <c r="CG119" s="169"/>
      <c r="CH119" s="169"/>
      <c r="CI119" s="169"/>
      <c r="CJ119" s="169"/>
      <c r="CK119" s="169"/>
      <c r="CL119" s="170"/>
      <c r="CM119" s="186"/>
      <c r="CN119" s="187"/>
      <c r="CO119" s="187"/>
      <c r="CP119" s="187"/>
      <c r="CQ119" s="187"/>
      <c r="CR119" s="187"/>
      <c r="CS119" s="187"/>
      <c r="CT119" s="187"/>
      <c r="CU119" s="188"/>
    </row>
    <row r="120" spans="1:99" ht="12.75" hidden="1">
      <c r="A120" s="213" t="s">
        <v>225</v>
      </c>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32"/>
      <c r="AV120" s="144" t="s">
        <v>158</v>
      </c>
      <c r="AW120" s="145"/>
      <c r="AX120" s="145"/>
      <c r="AY120" s="146"/>
      <c r="AZ120" s="153" t="s">
        <v>157</v>
      </c>
      <c r="BA120" s="145"/>
      <c r="BB120" s="145"/>
      <c r="BC120" s="145"/>
      <c r="BD120" s="145"/>
      <c r="BE120" s="146"/>
      <c r="BF120" s="153"/>
      <c r="BG120" s="145"/>
      <c r="BH120" s="145"/>
      <c r="BI120" s="145"/>
      <c r="BJ120" s="145"/>
      <c r="BK120" s="146"/>
      <c r="BL120" s="162"/>
      <c r="BM120" s="163"/>
      <c r="BN120" s="163"/>
      <c r="BO120" s="163"/>
      <c r="BP120" s="163"/>
      <c r="BQ120" s="163"/>
      <c r="BR120" s="163"/>
      <c r="BS120" s="163"/>
      <c r="BT120" s="164"/>
      <c r="BU120" s="162"/>
      <c r="BV120" s="163"/>
      <c r="BW120" s="163"/>
      <c r="BX120" s="163"/>
      <c r="BY120" s="163"/>
      <c r="BZ120" s="163"/>
      <c r="CA120" s="163"/>
      <c r="CB120" s="163"/>
      <c r="CC120" s="164"/>
      <c r="CD120" s="162"/>
      <c r="CE120" s="163"/>
      <c r="CF120" s="163"/>
      <c r="CG120" s="163"/>
      <c r="CH120" s="163"/>
      <c r="CI120" s="163"/>
      <c r="CJ120" s="163"/>
      <c r="CK120" s="163"/>
      <c r="CL120" s="164"/>
      <c r="CM120" s="180"/>
      <c r="CN120" s="181"/>
      <c r="CO120" s="181"/>
      <c r="CP120" s="181"/>
      <c r="CQ120" s="181"/>
      <c r="CR120" s="181"/>
      <c r="CS120" s="181"/>
      <c r="CT120" s="181"/>
      <c r="CU120" s="182"/>
    </row>
    <row r="121" spans="1:99" ht="12.75" hidden="1">
      <c r="A121" s="201" t="s">
        <v>226</v>
      </c>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150"/>
      <c r="AW121" s="151"/>
      <c r="AX121" s="151"/>
      <c r="AY121" s="152"/>
      <c r="AZ121" s="155"/>
      <c r="BA121" s="151"/>
      <c r="BB121" s="151"/>
      <c r="BC121" s="151"/>
      <c r="BD121" s="151"/>
      <c r="BE121" s="152"/>
      <c r="BF121" s="155"/>
      <c r="BG121" s="151"/>
      <c r="BH121" s="151"/>
      <c r="BI121" s="151"/>
      <c r="BJ121" s="151"/>
      <c r="BK121" s="152"/>
      <c r="BL121" s="168"/>
      <c r="BM121" s="169"/>
      <c r="BN121" s="169"/>
      <c r="BO121" s="169"/>
      <c r="BP121" s="169"/>
      <c r="BQ121" s="169"/>
      <c r="BR121" s="169"/>
      <c r="BS121" s="169"/>
      <c r="BT121" s="170"/>
      <c r="BU121" s="168"/>
      <c r="BV121" s="169"/>
      <c r="BW121" s="169"/>
      <c r="BX121" s="169"/>
      <c r="BY121" s="169"/>
      <c r="BZ121" s="169"/>
      <c r="CA121" s="169"/>
      <c r="CB121" s="169"/>
      <c r="CC121" s="170"/>
      <c r="CD121" s="168"/>
      <c r="CE121" s="169"/>
      <c r="CF121" s="169"/>
      <c r="CG121" s="169"/>
      <c r="CH121" s="169"/>
      <c r="CI121" s="169"/>
      <c r="CJ121" s="169"/>
      <c r="CK121" s="169"/>
      <c r="CL121" s="170"/>
      <c r="CM121" s="186"/>
      <c r="CN121" s="187"/>
      <c r="CO121" s="187"/>
      <c r="CP121" s="187"/>
      <c r="CQ121" s="187"/>
      <c r="CR121" s="187"/>
      <c r="CS121" s="187"/>
      <c r="CT121" s="187"/>
      <c r="CU121" s="188"/>
    </row>
    <row r="122" spans="1:99" ht="12.75" hidden="1">
      <c r="A122" s="213" t="s">
        <v>162</v>
      </c>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144" t="s">
        <v>159</v>
      </c>
      <c r="AW122" s="145"/>
      <c r="AX122" s="145"/>
      <c r="AY122" s="146"/>
      <c r="AZ122" s="153" t="s">
        <v>160</v>
      </c>
      <c r="BA122" s="145"/>
      <c r="BB122" s="145"/>
      <c r="BC122" s="145"/>
      <c r="BD122" s="145"/>
      <c r="BE122" s="146"/>
      <c r="BF122" s="153"/>
      <c r="BG122" s="145"/>
      <c r="BH122" s="145"/>
      <c r="BI122" s="145"/>
      <c r="BJ122" s="145"/>
      <c r="BK122" s="146"/>
      <c r="BL122" s="162"/>
      <c r="BM122" s="163"/>
      <c r="BN122" s="163"/>
      <c r="BO122" s="163"/>
      <c r="BP122" s="163"/>
      <c r="BQ122" s="163"/>
      <c r="BR122" s="163"/>
      <c r="BS122" s="163"/>
      <c r="BT122" s="164"/>
      <c r="BU122" s="162"/>
      <c r="BV122" s="163"/>
      <c r="BW122" s="163"/>
      <c r="BX122" s="163"/>
      <c r="BY122" s="163"/>
      <c r="BZ122" s="163"/>
      <c r="CA122" s="163"/>
      <c r="CB122" s="163"/>
      <c r="CC122" s="164"/>
      <c r="CD122" s="162"/>
      <c r="CE122" s="163"/>
      <c r="CF122" s="163"/>
      <c r="CG122" s="163"/>
      <c r="CH122" s="163"/>
      <c r="CI122" s="163"/>
      <c r="CJ122" s="163"/>
      <c r="CK122" s="163"/>
      <c r="CL122" s="164"/>
      <c r="CM122" s="180"/>
      <c r="CN122" s="181"/>
      <c r="CO122" s="181"/>
      <c r="CP122" s="181"/>
      <c r="CQ122" s="181"/>
      <c r="CR122" s="181"/>
      <c r="CS122" s="181"/>
      <c r="CT122" s="181"/>
      <c r="CU122" s="182"/>
    </row>
    <row r="123" spans="1:99" ht="12.75" hidden="1">
      <c r="A123" s="201" t="s">
        <v>163</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150"/>
      <c r="AW123" s="151"/>
      <c r="AX123" s="151"/>
      <c r="AY123" s="152"/>
      <c r="AZ123" s="155"/>
      <c r="BA123" s="151"/>
      <c r="BB123" s="151"/>
      <c r="BC123" s="151"/>
      <c r="BD123" s="151"/>
      <c r="BE123" s="152"/>
      <c r="BF123" s="155"/>
      <c r="BG123" s="151"/>
      <c r="BH123" s="151"/>
      <c r="BI123" s="151"/>
      <c r="BJ123" s="151"/>
      <c r="BK123" s="152"/>
      <c r="BL123" s="168"/>
      <c r="BM123" s="169"/>
      <c r="BN123" s="169"/>
      <c r="BO123" s="169"/>
      <c r="BP123" s="169"/>
      <c r="BQ123" s="169"/>
      <c r="BR123" s="169"/>
      <c r="BS123" s="169"/>
      <c r="BT123" s="170"/>
      <c r="BU123" s="168"/>
      <c r="BV123" s="169"/>
      <c r="BW123" s="169"/>
      <c r="BX123" s="169"/>
      <c r="BY123" s="169"/>
      <c r="BZ123" s="169"/>
      <c r="CA123" s="169"/>
      <c r="CB123" s="169"/>
      <c r="CC123" s="170"/>
      <c r="CD123" s="168"/>
      <c r="CE123" s="169"/>
      <c r="CF123" s="169"/>
      <c r="CG123" s="169"/>
      <c r="CH123" s="169"/>
      <c r="CI123" s="169"/>
      <c r="CJ123" s="169"/>
      <c r="CK123" s="169"/>
      <c r="CL123" s="170"/>
      <c r="CM123" s="186"/>
      <c r="CN123" s="187"/>
      <c r="CO123" s="187"/>
      <c r="CP123" s="187"/>
      <c r="CQ123" s="187"/>
      <c r="CR123" s="187"/>
      <c r="CS123" s="187"/>
      <c r="CT123" s="187"/>
      <c r="CU123" s="188"/>
    </row>
    <row r="124" spans="1:99" ht="13.5" customHeight="1">
      <c r="A124" s="210" t="s">
        <v>166</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124" t="s">
        <v>164</v>
      </c>
      <c r="AW124" s="125"/>
      <c r="AX124" s="125"/>
      <c r="AY124" s="125"/>
      <c r="AZ124" s="125" t="s">
        <v>165</v>
      </c>
      <c r="BA124" s="125"/>
      <c r="BB124" s="125"/>
      <c r="BC124" s="125"/>
      <c r="BD124" s="125"/>
      <c r="BE124" s="125"/>
      <c r="BF124" s="125"/>
      <c r="BG124" s="125"/>
      <c r="BH124" s="125"/>
      <c r="BI124" s="125"/>
      <c r="BJ124" s="125"/>
      <c r="BK124" s="125"/>
      <c r="BL124" s="134">
        <f>BL127+BL128+BL129+BL130+BL132</f>
        <v>420740</v>
      </c>
      <c r="BM124" s="134"/>
      <c r="BN124" s="134"/>
      <c r="BO124" s="134"/>
      <c r="BP124" s="134"/>
      <c r="BQ124" s="134"/>
      <c r="BR124" s="134"/>
      <c r="BS124" s="134"/>
      <c r="BT124" s="134"/>
      <c r="BU124" s="134">
        <f>BU127+BU128+BU129+BU130+BU132</f>
        <v>420740</v>
      </c>
      <c r="BV124" s="134"/>
      <c r="BW124" s="134"/>
      <c r="BX124" s="134"/>
      <c r="BY124" s="134"/>
      <c r="BZ124" s="134"/>
      <c r="CA124" s="134"/>
      <c r="CB124" s="134"/>
      <c r="CC124" s="134"/>
      <c r="CD124" s="134">
        <f>CD127+CD128+CD129+CD130+CD132</f>
        <v>420740</v>
      </c>
      <c r="CE124" s="134"/>
      <c r="CF124" s="134"/>
      <c r="CG124" s="134"/>
      <c r="CH124" s="134"/>
      <c r="CI124" s="134"/>
      <c r="CJ124" s="134"/>
      <c r="CK124" s="134"/>
      <c r="CL124" s="134"/>
      <c r="CM124" s="128"/>
      <c r="CN124" s="129"/>
      <c r="CO124" s="129"/>
      <c r="CP124" s="129"/>
      <c r="CQ124" s="129"/>
      <c r="CR124" s="129"/>
      <c r="CS124" s="129"/>
      <c r="CT124" s="129"/>
      <c r="CU124" s="130"/>
    </row>
    <row r="125" spans="1:99" ht="12.75">
      <c r="A125" s="142" t="s">
        <v>74</v>
      </c>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4"/>
      <c r="AW125" s="145"/>
      <c r="AX125" s="145"/>
      <c r="AY125" s="146"/>
      <c r="AZ125" s="153"/>
      <c r="BA125" s="145"/>
      <c r="BB125" s="145"/>
      <c r="BC125" s="145"/>
      <c r="BD125" s="145"/>
      <c r="BE125" s="146"/>
      <c r="BF125" s="153"/>
      <c r="BG125" s="145"/>
      <c r="BH125" s="145"/>
      <c r="BI125" s="145"/>
      <c r="BJ125" s="145"/>
      <c r="BK125" s="146"/>
      <c r="BL125" s="156"/>
      <c r="BM125" s="157"/>
      <c r="BN125" s="157"/>
      <c r="BO125" s="157"/>
      <c r="BP125" s="157"/>
      <c r="BQ125" s="157"/>
      <c r="BR125" s="157"/>
      <c r="BS125" s="157"/>
      <c r="BT125" s="158"/>
      <c r="BU125" s="156"/>
      <c r="BV125" s="157"/>
      <c r="BW125" s="157"/>
      <c r="BX125" s="157"/>
      <c r="BY125" s="157"/>
      <c r="BZ125" s="157"/>
      <c r="CA125" s="157"/>
      <c r="CB125" s="157"/>
      <c r="CC125" s="158"/>
      <c r="CD125" s="156"/>
      <c r="CE125" s="157"/>
      <c r="CF125" s="157"/>
      <c r="CG125" s="157"/>
      <c r="CH125" s="157"/>
      <c r="CI125" s="157"/>
      <c r="CJ125" s="157"/>
      <c r="CK125" s="157"/>
      <c r="CL125" s="158"/>
      <c r="CM125" s="180"/>
      <c r="CN125" s="181"/>
      <c r="CO125" s="181"/>
      <c r="CP125" s="181"/>
      <c r="CQ125" s="181"/>
      <c r="CR125" s="181"/>
      <c r="CS125" s="181"/>
      <c r="CT125" s="181"/>
      <c r="CU125" s="182"/>
    </row>
    <row r="126" spans="1:99" ht="3"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233"/>
      <c r="AV126" s="151"/>
      <c r="AW126" s="151"/>
      <c r="AX126" s="151"/>
      <c r="AY126" s="152"/>
      <c r="AZ126" s="155"/>
      <c r="BA126" s="151"/>
      <c r="BB126" s="151"/>
      <c r="BC126" s="151"/>
      <c r="BD126" s="151"/>
      <c r="BE126" s="152"/>
      <c r="BF126" s="155"/>
      <c r="BG126" s="151"/>
      <c r="BH126" s="151"/>
      <c r="BI126" s="151"/>
      <c r="BJ126" s="151"/>
      <c r="BK126" s="152"/>
      <c r="BL126" s="159"/>
      <c r="BM126" s="160"/>
      <c r="BN126" s="160"/>
      <c r="BO126" s="160"/>
      <c r="BP126" s="160"/>
      <c r="BQ126" s="160"/>
      <c r="BR126" s="160"/>
      <c r="BS126" s="160"/>
      <c r="BT126" s="161"/>
      <c r="BU126" s="159"/>
      <c r="BV126" s="160"/>
      <c r="BW126" s="160"/>
      <c r="BX126" s="160"/>
      <c r="BY126" s="160"/>
      <c r="BZ126" s="160"/>
      <c r="CA126" s="160"/>
      <c r="CB126" s="160"/>
      <c r="CC126" s="161"/>
      <c r="CD126" s="159"/>
      <c r="CE126" s="160"/>
      <c r="CF126" s="160"/>
      <c r="CG126" s="160"/>
      <c r="CH126" s="160"/>
      <c r="CI126" s="160"/>
      <c r="CJ126" s="160"/>
      <c r="CK126" s="160"/>
      <c r="CL126" s="161"/>
      <c r="CM126" s="186"/>
      <c r="CN126" s="187"/>
      <c r="CO126" s="187"/>
      <c r="CP126" s="187"/>
      <c r="CQ126" s="187"/>
      <c r="CR126" s="187"/>
      <c r="CS126" s="187"/>
      <c r="CT126" s="187"/>
      <c r="CU126" s="188"/>
    </row>
    <row r="127" spans="1:99" ht="13.5" customHeight="1">
      <c r="A127" s="127" t="s">
        <v>402</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4"/>
      <c r="AW127" s="125"/>
      <c r="AX127" s="125"/>
      <c r="AY127" s="125"/>
      <c r="AZ127" s="125" t="s">
        <v>397</v>
      </c>
      <c r="BA127" s="125"/>
      <c r="BB127" s="125"/>
      <c r="BC127" s="125"/>
      <c r="BD127" s="125"/>
      <c r="BE127" s="125"/>
      <c r="BF127" s="125"/>
      <c r="BG127" s="125"/>
      <c r="BH127" s="125"/>
      <c r="BI127" s="125"/>
      <c r="BJ127" s="125"/>
      <c r="BK127" s="125"/>
      <c r="BL127" s="126">
        <f>'Прилож 1 МЗ'!G43+'Прилож 3 ПДД'!G27</f>
        <v>60240</v>
      </c>
      <c r="BM127" s="126"/>
      <c r="BN127" s="126"/>
      <c r="BO127" s="126"/>
      <c r="BP127" s="126"/>
      <c r="BQ127" s="126"/>
      <c r="BR127" s="126"/>
      <c r="BS127" s="126"/>
      <c r="BT127" s="126"/>
      <c r="BU127" s="126">
        <v>60240</v>
      </c>
      <c r="BV127" s="126"/>
      <c r="BW127" s="126"/>
      <c r="BX127" s="126"/>
      <c r="BY127" s="126"/>
      <c r="BZ127" s="126"/>
      <c r="CA127" s="126"/>
      <c r="CB127" s="126"/>
      <c r="CC127" s="126"/>
      <c r="CD127" s="126">
        <v>60240</v>
      </c>
      <c r="CE127" s="126"/>
      <c r="CF127" s="126"/>
      <c r="CG127" s="126"/>
      <c r="CH127" s="126"/>
      <c r="CI127" s="126"/>
      <c r="CJ127" s="126"/>
      <c r="CK127" s="126"/>
      <c r="CL127" s="126"/>
      <c r="CM127" s="128"/>
      <c r="CN127" s="129"/>
      <c r="CO127" s="129"/>
      <c r="CP127" s="129"/>
      <c r="CQ127" s="129"/>
      <c r="CR127" s="129"/>
      <c r="CS127" s="129"/>
      <c r="CT127" s="129"/>
      <c r="CU127" s="130"/>
    </row>
    <row r="128" spans="1:99" ht="13.5" customHeight="1">
      <c r="A128" s="127" t="s">
        <v>394</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4"/>
      <c r="AW128" s="125"/>
      <c r="AX128" s="125"/>
      <c r="AY128" s="125"/>
      <c r="AZ128" s="125" t="s">
        <v>398</v>
      </c>
      <c r="BA128" s="125"/>
      <c r="BB128" s="125"/>
      <c r="BC128" s="125"/>
      <c r="BD128" s="125"/>
      <c r="BE128" s="125"/>
      <c r="BF128" s="125"/>
      <c r="BG128" s="125"/>
      <c r="BH128" s="125"/>
      <c r="BI128" s="125"/>
      <c r="BJ128" s="125"/>
      <c r="BK128" s="125"/>
      <c r="BL128" s="126">
        <v>0</v>
      </c>
      <c r="BM128" s="126"/>
      <c r="BN128" s="126"/>
      <c r="BO128" s="126"/>
      <c r="BP128" s="126"/>
      <c r="BQ128" s="126"/>
      <c r="BR128" s="126"/>
      <c r="BS128" s="126"/>
      <c r="BT128" s="126"/>
      <c r="BU128" s="126">
        <v>0</v>
      </c>
      <c r="BV128" s="126"/>
      <c r="BW128" s="126"/>
      <c r="BX128" s="126"/>
      <c r="BY128" s="126"/>
      <c r="BZ128" s="126"/>
      <c r="CA128" s="126"/>
      <c r="CB128" s="126"/>
      <c r="CC128" s="126"/>
      <c r="CD128" s="126">
        <v>0</v>
      </c>
      <c r="CE128" s="126"/>
      <c r="CF128" s="126"/>
      <c r="CG128" s="126"/>
      <c r="CH128" s="126"/>
      <c r="CI128" s="126"/>
      <c r="CJ128" s="126"/>
      <c r="CK128" s="126"/>
      <c r="CL128" s="126"/>
      <c r="CM128" s="128"/>
      <c r="CN128" s="129"/>
      <c r="CO128" s="129"/>
      <c r="CP128" s="129"/>
      <c r="CQ128" s="129"/>
      <c r="CR128" s="129"/>
      <c r="CS128" s="129"/>
      <c r="CT128" s="129"/>
      <c r="CU128" s="130"/>
    </row>
    <row r="129" spans="1:99" ht="13.5" customHeight="1">
      <c r="A129" s="127" t="s">
        <v>395</v>
      </c>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4"/>
      <c r="AW129" s="125"/>
      <c r="AX129" s="125"/>
      <c r="AY129" s="125"/>
      <c r="AZ129" s="125" t="s">
        <v>399</v>
      </c>
      <c r="BA129" s="125"/>
      <c r="BB129" s="125"/>
      <c r="BC129" s="125"/>
      <c r="BD129" s="125"/>
      <c r="BE129" s="125"/>
      <c r="BF129" s="125"/>
      <c r="BG129" s="125"/>
      <c r="BH129" s="125"/>
      <c r="BI129" s="125"/>
      <c r="BJ129" s="125"/>
      <c r="BK129" s="125"/>
      <c r="BL129" s="126">
        <f>'Прилож 2 ИЦ'!F15+'Прилож 3 ПДД'!F35</f>
        <v>30000</v>
      </c>
      <c r="BM129" s="126"/>
      <c r="BN129" s="126"/>
      <c r="BO129" s="126"/>
      <c r="BP129" s="126"/>
      <c r="BQ129" s="126"/>
      <c r="BR129" s="126"/>
      <c r="BS129" s="126"/>
      <c r="BT129" s="126"/>
      <c r="BU129" s="126">
        <v>30000</v>
      </c>
      <c r="BV129" s="126"/>
      <c r="BW129" s="126"/>
      <c r="BX129" s="126"/>
      <c r="BY129" s="126"/>
      <c r="BZ129" s="126"/>
      <c r="CA129" s="126"/>
      <c r="CB129" s="126"/>
      <c r="CC129" s="126"/>
      <c r="CD129" s="126">
        <v>30000</v>
      </c>
      <c r="CE129" s="126"/>
      <c r="CF129" s="126"/>
      <c r="CG129" s="126"/>
      <c r="CH129" s="126"/>
      <c r="CI129" s="126"/>
      <c r="CJ129" s="126"/>
      <c r="CK129" s="126"/>
      <c r="CL129" s="126"/>
      <c r="CM129" s="128"/>
      <c r="CN129" s="129"/>
      <c r="CO129" s="129"/>
      <c r="CP129" s="129"/>
      <c r="CQ129" s="129"/>
      <c r="CR129" s="129"/>
      <c r="CS129" s="129"/>
      <c r="CT129" s="129"/>
      <c r="CU129" s="130"/>
    </row>
    <row r="130" spans="1:99" ht="13.5" customHeight="1">
      <c r="A130" s="127" t="s">
        <v>396</v>
      </c>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4"/>
      <c r="AW130" s="125"/>
      <c r="AX130" s="125"/>
      <c r="AY130" s="125"/>
      <c r="AZ130" s="133" t="s">
        <v>400</v>
      </c>
      <c r="BA130" s="133"/>
      <c r="BB130" s="133"/>
      <c r="BC130" s="133"/>
      <c r="BD130" s="133"/>
      <c r="BE130" s="133"/>
      <c r="BF130" s="131"/>
      <c r="BG130" s="131"/>
      <c r="BH130" s="131"/>
      <c r="BI130" s="131"/>
      <c r="BJ130" s="131"/>
      <c r="BK130" s="131"/>
      <c r="BL130" s="136">
        <f>BL131</f>
        <v>330500</v>
      </c>
      <c r="BM130" s="136"/>
      <c r="BN130" s="136"/>
      <c r="BO130" s="136"/>
      <c r="BP130" s="136"/>
      <c r="BQ130" s="136"/>
      <c r="BR130" s="136"/>
      <c r="BS130" s="136"/>
      <c r="BT130" s="136"/>
      <c r="BU130" s="136">
        <f>BU131</f>
        <v>330500</v>
      </c>
      <c r="BV130" s="136"/>
      <c r="BW130" s="136"/>
      <c r="BX130" s="136"/>
      <c r="BY130" s="136"/>
      <c r="BZ130" s="136"/>
      <c r="CA130" s="136"/>
      <c r="CB130" s="136"/>
      <c r="CC130" s="136"/>
      <c r="CD130" s="136">
        <f>CD131</f>
        <v>330500</v>
      </c>
      <c r="CE130" s="136"/>
      <c r="CF130" s="136"/>
      <c r="CG130" s="136"/>
      <c r="CH130" s="136"/>
      <c r="CI130" s="136"/>
      <c r="CJ130" s="136"/>
      <c r="CK130" s="136"/>
      <c r="CL130" s="136"/>
      <c r="CM130" s="128"/>
      <c r="CN130" s="129"/>
      <c r="CO130" s="129"/>
      <c r="CP130" s="129"/>
      <c r="CQ130" s="129"/>
      <c r="CR130" s="129"/>
      <c r="CS130" s="129"/>
      <c r="CT130" s="129"/>
      <c r="CU130" s="130"/>
    </row>
    <row r="131" spans="1:99" ht="13.5" customHeight="1">
      <c r="A131" s="127" t="s">
        <v>401</v>
      </c>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4"/>
      <c r="AW131" s="125"/>
      <c r="AX131" s="125"/>
      <c r="AY131" s="125"/>
      <c r="AZ131" s="125"/>
      <c r="BA131" s="125"/>
      <c r="BB131" s="125"/>
      <c r="BC131" s="125"/>
      <c r="BD131" s="125"/>
      <c r="BE131" s="125"/>
      <c r="BF131" s="125"/>
      <c r="BG131" s="125"/>
      <c r="BH131" s="125"/>
      <c r="BI131" s="125"/>
      <c r="BJ131" s="125"/>
      <c r="BK131" s="125"/>
      <c r="BL131" s="126">
        <f>'Прилож 2 ИЦ'!E22</f>
        <v>330500</v>
      </c>
      <c r="BM131" s="126"/>
      <c r="BN131" s="126"/>
      <c r="BO131" s="126"/>
      <c r="BP131" s="126"/>
      <c r="BQ131" s="126"/>
      <c r="BR131" s="126"/>
      <c r="BS131" s="126"/>
      <c r="BT131" s="126"/>
      <c r="BU131" s="126">
        <v>330500</v>
      </c>
      <c r="BV131" s="126"/>
      <c r="BW131" s="126"/>
      <c r="BX131" s="126"/>
      <c r="BY131" s="126"/>
      <c r="BZ131" s="126"/>
      <c r="CA131" s="126"/>
      <c r="CB131" s="126"/>
      <c r="CC131" s="126"/>
      <c r="CD131" s="126">
        <v>330500</v>
      </c>
      <c r="CE131" s="126"/>
      <c r="CF131" s="126"/>
      <c r="CG131" s="126"/>
      <c r="CH131" s="126"/>
      <c r="CI131" s="126"/>
      <c r="CJ131" s="126"/>
      <c r="CK131" s="126"/>
      <c r="CL131" s="126"/>
      <c r="CM131" s="128"/>
      <c r="CN131" s="129"/>
      <c r="CO131" s="129"/>
      <c r="CP131" s="129"/>
      <c r="CQ131" s="129"/>
      <c r="CR131" s="129"/>
      <c r="CS131" s="129"/>
      <c r="CT131" s="129"/>
      <c r="CU131" s="130"/>
    </row>
    <row r="132" spans="1:99" ht="13.5" customHeight="1">
      <c r="A132" s="127" t="s">
        <v>403</v>
      </c>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4"/>
      <c r="AW132" s="125"/>
      <c r="AX132" s="125"/>
      <c r="AY132" s="125"/>
      <c r="AZ132" s="125" t="s">
        <v>404</v>
      </c>
      <c r="BA132" s="125"/>
      <c r="BB132" s="125"/>
      <c r="BC132" s="125"/>
      <c r="BD132" s="125"/>
      <c r="BE132" s="125"/>
      <c r="BF132" s="125"/>
      <c r="BG132" s="125"/>
      <c r="BH132" s="125"/>
      <c r="BI132" s="125"/>
      <c r="BJ132" s="125"/>
      <c r="BK132" s="125"/>
      <c r="BL132" s="126">
        <f>'Прилож 3 ПДД'!E49</f>
        <v>0</v>
      </c>
      <c r="BM132" s="126"/>
      <c r="BN132" s="126"/>
      <c r="BO132" s="126"/>
      <c r="BP132" s="126"/>
      <c r="BQ132" s="126"/>
      <c r="BR132" s="126"/>
      <c r="BS132" s="126"/>
      <c r="BT132" s="126"/>
      <c r="BU132" s="126">
        <v>0</v>
      </c>
      <c r="BV132" s="126"/>
      <c r="BW132" s="126"/>
      <c r="BX132" s="126"/>
      <c r="BY132" s="126"/>
      <c r="BZ132" s="126"/>
      <c r="CA132" s="126"/>
      <c r="CB132" s="126"/>
      <c r="CC132" s="126"/>
      <c r="CD132" s="126">
        <v>0</v>
      </c>
      <c r="CE132" s="126"/>
      <c r="CF132" s="126"/>
      <c r="CG132" s="126"/>
      <c r="CH132" s="126"/>
      <c r="CI132" s="126"/>
      <c r="CJ132" s="126"/>
      <c r="CK132" s="126"/>
      <c r="CL132" s="126"/>
      <c r="CM132" s="128"/>
      <c r="CN132" s="129"/>
      <c r="CO132" s="129"/>
      <c r="CP132" s="129"/>
      <c r="CQ132" s="129"/>
      <c r="CR132" s="129"/>
      <c r="CS132" s="129"/>
      <c r="CT132" s="129"/>
      <c r="CU132" s="130"/>
    </row>
    <row r="133" spans="1:99" ht="13.5" customHeight="1">
      <c r="A133" s="135" t="s">
        <v>405</v>
      </c>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24"/>
      <c r="AW133" s="125"/>
      <c r="AX133" s="125"/>
      <c r="AY133" s="125"/>
      <c r="AZ133" s="125"/>
      <c r="BA133" s="125"/>
      <c r="BB133" s="125"/>
      <c r="BC133" s="125"/>
      <c r="BD133" s="125"/>
      <c r="BE133" s="125"/>
      <c r="BF133" s="125"/>
      <c r="BG133" s="125"/>
      <c r="BH133" s="125"/>
      <c r="BI133" s="125"/>
      <c r="BJ133" s="125"/>
      <c r="BK133" s="125"/>
      <c r="BL133" s="134">
        <f>BL134+BL135+BL136</f>
        <v>176770</v>
      </c>
      <c r="BM133" s="134"/>
      <c r="BN133" s="134"/>
      <c r="BO133" s="134"/>
      <c r="BP133" s="134"/>
      <c r="BQ133" s="134"/>
      <c r="BR133" s="134"/>
      <c r="BS133" s="134"/>
      <c r="BT133" s="134"/>
      <c r="BU133" s="134">
        <f>BU134+BU135+BU136</f>
        <v>54770</v>
      </c>
      <c r="BV133" s="134"/>
      <c r="BW133" s="134"/>
      <c r="BX133" s="134"/>
      <c r="BY133" s="134"/>
      <c r="BZ133" s="134"/>
      <c r="CA133" s="134"/>
      <c r="CB133" s="134"/>
      <c r="CC133" s="134"/>
      <c r="CD133" s="134">
        <f>CD134+CD135+CD136</f>
        <v>54770</v>
      </c>
      <c r="CE133" s="134"/>
      <c r="CF133" s="134"/>
      <c r="CG133" s="134"/>
      <c r="CH133" s="134"/>
      <c r="CI133" s="134"/>
      <c r="CJ133" s="134"/>
      <c r="CK133" s="134"/>
      <c r="CL133" s="134"/>
      <c r="CM133" s="128"/>
      <c r="CN133" s="129"/>
      <c r="CO133" s="129"/>
      <c r="CP133" s="129"/>
      <c r="CQ133" s="129"/>
      <c r="CR133" s="129"/>
      <c r="CS133" s="129"/>
      <c r="CT133" s="129"/>
      <c r="CU133" s="130"/>
    </row>
    <row r="134" spans="1:99" ht="13.5" customHeight="1">
      <c r="A134" s="127" t="s">
        <v>406</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4"/>
      <c r="AW134" s="125"/>
      <c r="AX134" s="125"/>
      <c r="AY134" s="125"/>
      <c r="AZ134" s="125" t="s">
        <v>408</v>
      </c>
      <c r="BA134" s="125"/>
      <c r="BB134" s="125"/>
      <c r="BC134" s="125"/>
      <c r="BD134" s="125"/>
      <c r="BE134" s="125"/>
      <c r="BF134" s="131"/>
      <c r="BG134" s="131"/>
      <c r="BH134" s="131"/>
      <c r="BI134" s="131"/>
      <c r="BJ134" s="131"/>
      <c r="BK134" s="131"/>
      <c r="BL134" s="126">
        <v>0</v>
      </c>
      <c r="BM134" s="126"/>
      <c r="BN134" s="126"/>
      <c r="BO134" s="126"/>
      <c r="BP134" s="126"/>
      <c r="BQ134" s="126"/>
      <c r="BR134" s="126"/>
      <c r="BS134" s="126"/>
      <c r="BT134" s="126"/>
      <c r="BU134" s="126">
        <v>0</v>
      </c>
      <c r="BV134" s="126"/>
      <c r="BW134" s="126"/>
      <c r="BX134" s="126"/>
      <c r="BY134" s="126"/>
      <c r="BZ134" s="126"/>
      <c r="CA134" s="126"/>
      <c r="CB134" s="126"/>
      <c r="CC134" s="126"/>
      <c r="CD134" s="126">
        <v>0</v>
      </c>
      <c r="CE134" s="126"/>
      <c r="CF134" s="126"/>
      <c r="CG134" s="126"/>
      <c r="CH134" s="126"/>
      <c r="CI134" s="126"/>
      <c r="CJ134" s="126"/>
      <c r="CK134" s="126"/>
      <c r="CL134" s="126"/>
      <c r="CM134" s="128"/>
      <c r="CN134" s="129"/>
      <c r="CO134" s="129"/>
      <c r="CP134" s="129"/>
      <c r="CQ134" s="129"/>
      <c r="CR134" s="129"/>
      <c r="CS134" s="129"/>
      <c r="CT134" s="129"/>
      <c r="CU134" s="130"/>
    </row>
    <row r="135" spans="1:99" ht="13.5" customHeight="1">
      <c r="A135" s="127" t="s">
        <v>407</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4"/>
      <c r="AW135" s="125"/>
      <c r="AX135" s="125"/>
      <c r="AY135" s="125"/>
      <c r="AZ135" s="125" t="s">
        <v>408</v>
      </c>
      <c r="BA135" s="125"/>
      <c r="BB135" s="125"/>
      <c r="BC135" s="125"/>
      <c r="BD135" s="125"/>
      <c r="BE135" s="125"/>
      <c r="BF135" s="125"/>
      <c r="BG135" s="125"/>
      <c r="BH135" s="125"/>
      <c r="BI135" s="125"/>
      <c r="BJ135" s="125"/>
      <c r="BK135" s="125"/>
      <c r="BL135" s="126">
        <f>'Прилож 2 ИЦ'!F30</f>
        <v>122000</v>
      </c>
      <c r="BM135" s="126"/>
      <c r="BN135" s="126"/>
      <c r="BO135" s="126"/>
      <c r="BP135" s="126"/>
      <c r="BQ135" s="126"/>
      <c r="BR135" s="126"/>
      <c r="BS135" s="126"/>
      <c r="BT135" s="126"/>
      <c r="BU135" s="126">
        <v>0</v>
      </c>
      <c r="BV135" s="126"/>
      <c r="BW135" s="126"/>
      <c r="BX135" s="126"/>
      <c r="BY135" s="126"/>
      <c r="BZ135" s="126"/>
      <c r="CA135" s="126"/>
      <c r="CB135" s="126"/>
      <c r="CC135" s="126"/>
      <c r="CD135" s="126">
        <v>0</v>
      </c>
      <c r="CE135" s="126"/>
      <c r="CF135" s="126"/>
      <c r="CG135" s="126"/>
      <c r="CH135" s="126"/>
      <c r="CI135" s="126"/>
      <c r="CJ135" s="126"/>
      <c r="CK135" s="126"/>
      <c r="CL135" s="126"/>
      <c r="CM135" s="128"/>
      <c r="CN135" s="129"/>
      <c r="CO135" s="129"/>
      <c r="CP135" s="129"/>
      <c r="CQ135" s="129"/>
      <c r="CR135" s="129"/>
      <c r="CS135" s="129"/>
      <c r="CT135" s="129"/>
      <c r="CU135" s="130"/>
    </row>
    <row r="136" spans="1:99" ht="13.5" customHeight="1">
      <c r="A136" s="127" t="s">
        <v>409</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4"/>
      <c r="AW136" s="125"/>
      <c r="AX136" s="125"/>
      <c r="AY136" s="125"/>
      <c r="AZ136" s="133" t="s">
        <v>119</v>
      </c>
      <c r="BA136" s="133"/>
      <c r="BB136" s="133"/>
      <c r="BC136" s="133"/>
      <c r="BD136" s="133"/>
      <c r="BE136" s="133"/>
      <c r="BF136" s="125"/>
      <c r="BG136" s="125"/>
      <c r="BH136" s="125"/>
      <c r="BI136" s="125"/>
      <c r="BJ136" s="125"/>
      <c r="BK136" s="125"/>
      <c r="BL136" s="134">
        <f>BL137+BL138+BL139+BL140</f>
        <v>54770</v>
      </c>
      <c r="BM136" s="134"/>
      <c r="BN136" s="134"/>
      <c r="BO136" s="134"/>
      <c r="BP136" s="134"/>
      <c r="BQ136" s="134"/>
      <c r="BR136" s="134"/>
      <c r="BS136" s="134"/>
      <c r="BT136" s="134"/>
      <c r="BU136" s="134">
        <f>BU137+BU138+BU139+BU140</f>
        <v>54770</v>
      </c>
      <c r="BV136" s="134"/>
      <c r="BW136" s="134"/>
      <c r="BX136" s="134"/>
      <c r="BY136" s="134"/>
      <c r="BZ136" s="134"/>
      <c r="CA136" s="134"/>
      <c r="CB136" s="134"/>
      <c r="CC136" s="134"/>
      <c r="CD136" s="134">
        <f>CD137+CD138+CD139+CD140</f>
        <v>54770</v>
      </c>
      <c r="CE136" s="134"/>
      <c r="CF136" s="134"/>
      <c r="CG136" s="134"/>
      <c r="CH136" s="134"/>
      <c r="CI136" s="134"/>
      <c r="CJ136" s="134"/>
      <c r="CK136" s="134"/>
      <c r="CL136" s="134"/>
      <c r="CM136" s="128"/>
      <c r="CN136" s="129"/>
      <c r="CO136" s="129"/>
      <c r="CP136" s="129"/>
      <c r="CQ136" s="129"/>
      <c r="CR136" s="129"/>
      <c r="CS136" s="129"/>
      <c r="CT136" s="129"/>
      <c r="CU136" s="130"/>
    </row>
    <row r="137" spans="1:99" ht="13.5" customHeight="1">
      <c r="A137" s="127" t="s">
        <v>410</v>
      </c>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4"/>
      <c r="AW137" s="125"/>
      <c r="AX137" s="125"/>
      <c r="AY137" s="125"/>
      <c r="AZ137" s="125" t="s">
        <v>411</v>
      </c>
      <c r="BA137" s="125"/>
      <c r="BB137" s="125"/>
      <c r="BC137" s="125"/>
      <c r="BD137" s="125"/>
      <c r="BE137" s="125"/>
      <c r="BF137" s="131"/>
      <c r="BG137" s="131"/>
      <c r="BH137" s="131"/>
      <c r="BI137" s="131"/>
      <c r="BJ137" s="131"/>
      <c r="BK137" s="131"/>
      <c r="BL137" s="126">
        <v>0</v>
      </c>
      <c r="BM137" s="126"/>
      <c r="BN137" s="126"/>
      <c r="BO137" s="126"/>
      <c r="BP137" s="126"/>
      <c r="BQ137" s="126"/>
      <c r="BR137" s="126"/>
      <c r="BS137" s="126"/>
      <c r="BT137" s="126"/>
      <c r="BU137" s="126">
        <v>0</v>
      </c>
      <c r="BV137" s="126"/>
      <c r="BW137" s="126"/>
      <c r="BX137" s="126"/>
      <c r="BY137" s="126"/>
      <c r="BZ137" s="126"/>
      <c r="CA137" s="126"/>
      <c r="CB137" s="126"/>
      <c r="CC137" s="126"/>
      <c r="CD137" s="126">
        <v>0</v>
      </c>
      <c r="CE137" s="126"/>
      <c r="CF137" s="126"/>
      <c r="CG137" s="126"/>
      <c r="CH137" s="126"/>
      <c r="CI137" s="126"/>
      <c r="CJ137" s="126"/>
      <c r="CK137" s="126"/>
      <c r="CL137" s="126"/>
      <c r="CM137" s="128"/>
      <c r="CN137" s="129"/>
      <c r="CO137" s="129"/>
      <c r="CP137" s="129"/>
      <c r="CQ137" s="129"/>
      <c r="CR137" s="129"/>
      <c r="CS137" s="129"/>
      <c r="CT137" s="129"/>
      <c r="CU137" s="130"/>
    </row>
    <row r="138" spans="1:99" ht="13.5" customHeight="1">
      <c r="A138" s="127" t="s">
        <v>451</v>
      </c>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4"/>
      <c r="AW138" s="125"/>
      <c r="AX138" s="125"/>
      <c r="AY138" s="125"/>
      <c r="AZ138" s="125" t="s">
        <v>413</v>
      </c>
      <c r="BA138" s="125"/>
      <c r="BB138" s="125"/>
      <c r="BC138" s="125"/>
      <c r="BD138" s="125"/>
      <c r="BE138" s="125"/>
      <c r="BF138" s="131"/>
      <c r="BG138" s="131"/>
      <c r="BH138" s="131"/>
      <c r="BI138" s="131"/>
      <c r="BJ138" s="131"/>
      <c r="BK138" s="131"/>
      <c r="BL138" s="126"/>
      <c r="BM138" s="126"/>
      <c r="BN138" s="126"/>
      <c r="BO138" s="126"/>
      <c r="BP138" s="126"/>
      <c r="BQ138" s="126"/>
      <c r="BR138" s="126"/>
      <c r="BS138" s="126"/>
      <c r="BT138" s="126"/>
      <c r="BU138" s="126">
        <v>0</v>
      </c>
      <c r="BV138" s="126"/>
      <c r="BW138" s="126"/>
      <c r="BX138" s="126"/>
      <c r="BY138" s="126"/>
      <c r="BZ138" s="126"/>
      <c r="CA138" s="126"/>
      <c r="CB138" s="126"/>
      <c r="CC138" s="126"/>
      <c r="CD138" s="126">
        <v>0</v>
      </c>
      <c r="CE138" s="126"/>
      <c r="CF138" s="126"/>
      <c r="CG138" s="126"/>
      <c r="CH138" s="126"/>
      <c r="CI138" s="126"/>
      <c r="CJ138" s="126"/>
      <c r="CK138" s="126"/>
      <c r="CL138" s="126"/>
      <c r="CM138" s="128"/>
      <c r="CN138" s="129"/>
      <c r="CO138" s="129"/>
      <c r="CP138" s="129"/>
      <c r="CQ138" s="129"/>
      <c r="CR138" s="129"/>
      <c r="CS138" s="129"/>
      <c r="CT138" s="129"/>
      <c r="CU138" s="130"/>
    </row>
    <row r="139" spans="1:99" ht="13.5" customHeight="1">
      <c r="A139" s="127" t="s">
        <v>415</v>
      </c>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4"/>
      <c r="AW139" s="125"/>
      <c r="AX139" s="125"/>
      <c r="AY139" s="125"/>
      <c r="AZ139" s="125" t="s">
        <v>413</v>
      </c>
      <c r="BA139" s="125"/>
      <c r="BB139" s="125"/>
      <c r="BC139" s="125"/>
      <c r="BD139" s="125"/>
      <c r="BE139" s="125"/>
      <c r="BF139" s="131"/>
      <c r="BG139" s="131"/>
      <c r="BH139" s="131"/>
      <c r="BI139" s="131"/>
      <c r="BJ139" s="131"/>
      <c r="BK139" s="131"/>
      <c r="BL139" s="126">
        <f>'Прилож 2 ИЦ'!F31+'Прилож 3 ПДД'!F56</f>
        <v>54770</v>
      </c>
      <c r="BM139" s="126"/>
      <c r="BN139" s="126"/>
      <c r="BO139" s="126"/>
      <c r="BP139" s="126"/>
      <c r="BQ139" s="126"/>
      <c r="BR139" s="126"/>
      <c r="BS139" s="126"/>
      <c r="BT139" s="126"/>
      <c r="BU139" s="126">
        <v>54770</v>
      </c>
      <c r="BV139" s="126"/>
      <c r="BW139" s="126"/>
      <c r="BX139" s="126"/>
      <c r="BY139" s="126"/>
      <c r="BZ139" s="126"/>
      <c r="CA139" s="126"/>
      <c r="CB139" s="126"/>
      <c r="CC139" s="126"/>
      <c r="CD139" s="126">
        <v>54770</v>
      </c>
      <c r="CE139" s="126"/>
      <c r="CF139" s="126"/>
      <c r="CG139" s="126"/>
      <c r="CH139" s="126"/>
      <c r="CI139" s="126"/>
      <c r="CJ139" s="126"/>
      <c r="CK139" s="126"/>
      <c r="CL139" s="126"/>
      <c r="CM139" s="128"/>
      <c r="CN139" s="129"/>
      <c r="CO139" s="129"/>
      <c r="CP139" s="129"/>
      <c r="CQ139" s="129"/>
      <c r="CR139" s="129"/>
      <c r="CS139" s="129"/>
      <c r="CT139" s="129"/>
      <c r="CU139" s="130"/>
    </row>
    <row r="140" spans="1:99" ht="26.25" customHeight="1">
      <c r="A140" s="132" t="s">
        <v>412</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24"/>
      <c r="AW140" s="125"/>
      <c r="AX140" s="125"/>
      <c r="AY140" s="125"/>
      <c r="AZ140" s="125" t="s">
        <v>414</v>
      </c>
      <c r="BA140" s="125"/>
      <c r="BB140" s="125"/>
      <c r="BC140" s="125"/>
      <c r="BD140" s="125"/>
      <c r="BE140" s="125"/>
      <c r="BF140" s="125"/>
      <c r="BG140" s="125"/>
      <c r="BH140" s="125"/>
      <c r="BI140" s="125"/>
      <c r="BJ140" s="125"/>
      <c r="BK140" s="125"/>
      <c r="BL140" s="126">
        <v>0</v>
      </c>
      <c r="BM140" s="126"/>
      <c r="BN140" s="126"/>
      <c r="BO140" s="126"/>
      <c r="BP140" s="126"/>
      <c r="BQ140" s="126"/>
      <c r="BR140" s="126"/>
      <c r="BS140" s="126"/>
      <c r="BT140" s="126"/>
      <c r="BU140" s="126">
        <v>0</v>
      </c>
      <c r="BV140" s="126"/>
      <c r="BW140" s="126"/>
      <c r="BX140" s="126"/>
      <c r="BY140" s="126"/>
      <c r="BZ140" s="126"/>
      <c r="CA140" s="126"/>
      <c r="CB140" s="126"/>
      <c r="CC140" s="126"/>
      <c r="CD140" s="126">
        <v>0</v>
      </c>
      <c r="CE140" s="126"/>
      <c r="CF140" s="126"/>
      <c r="CG140" s="126"/>
      <c r="CH140" s="126"/>
      <c r="CI140" s="126"/>
      <c r="CJ140" s="126"/>
      <c r="CK140" s="126"/>
      <c r="CL140" s="126"/>
      <c r="CM140" s="128"/>
      <c r="CN140" s="129"/>
      <c r="CO140" s="129"/>
      <c r="CP140" s="129"/>
      <c r="CQ140" s="129"/>
      <c r="CR140" s="129"/>
      <c r="CS140" s="129"/>
      <c r="CT140" s="129"/>
      <c r="CU140" s="130"/>
    </row>
    <row r="141" spans="1:99" ht="12.75" hidden="1">
      <c r="A141" s="213" t="s">
        <v>228</v>
      </c>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32"/>
      <c r="AV141" s="144" t="s">
        <v>167</v>
      </c>
      <c r="AW141" s="145"/>
      <c r="AX141" s="145"/>
      <c r="AY141" s="146"/>
      <c r="AZ141" s="153" t="s">
        <v>168</v>
      </c>
      <c r="BA141" s="145"/>
      <c r="BB141" s="145"/>
      <c r="BC141" s="145"/>
      <c r="BD141" s="145"/>
      <c r="BE141" s="146"/>
      <c r="BF141" s="153"/>
      <c r="BG141" s="145"/>
      <c r="BH141" s="145"/>
      <c r="BI141" s="145"/>
      <c r="BJ141" s="145"/>
      <c r="BK141" s="146"/>
      <c r="BL141" s="162"/>
      <c r="BM141" s="163"/>
      <c r="BN141" s="163"/>
      <c r="BO141" s="163"/>
      <c r="BP141" s="163"/>
      <c r="BQ141" s="163"/>
      <c r="BR141" s="163"/>
      <c r="BS141" s="163"/>
      <c r="BT141" s="164"/>
      <c r="BU141" s="162"/>
      <c r="BV141" s="163"/>
      <c r="BW141" s="163"/>
      <c r="BX141" s="163"/>
      <c r="BY141" s="163"/>
      <c r="BZ141" s="163"/>
      <c r="CA141" s="163"/>
      <c r="CB141" s="163"/>
      <c r="CC141" s="164"/>
      <c r="CD141" s="162"/>
      <c r="CE141" s="163"/>
      <c r="CF141" s="163"/>
      <c r="CG141" s="163"/>
      <c r="CH141" s="163"/>
      <c r="CI141" s="163"/>
      <c r="CJ141" s="163"/>
      <c r="CK141" s="163"/>
      <c r="CL141" s="164"/>
      <c r="CM141" s="180"/>
      <c r="CN141" s="181"/>
      <c r="CO141" s="181"/>
      <c r="CP141" s="181"/>
      <c r="CQ141" s="181"/>
      <c r="CR141" s="181"/>
      <c r="CS141" s="181"/>
      <c r="CT141" s="181"/>
      <c r="CU141" s="182"/>
    </row>
    <row r="142" spans="1:99" ht="12.75" hidden="1">
      <c r="A142" s="201" t="s">
        <v>227</v>
      </c>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2"/>
      <c r="AV142" s="150"/>
      <c r="AW142" s="151"/>
      <c r="AX142" s="151"/>
      <c r="AY142" s="152"/>
      <c r="AZ142" s="155"/>
      <c r="BA142" s="151"/>
      <c r="BB142" s="151"/>
      <c r="BC142" s="151"/>
      <c r="BD142" s="151"/>
      <c r="BE142" s="152"/>
      <c r="BF142" s="155"/>
      <c r="BG142" s="151"/>
      <c r="BH142" s="151"/>
      <c r="BI142" s="151"/>
      <c r="BJ142" s="151"/>
      <c r="BK142" s="152"/>
      <c r="BL142" s="168"/>
      <c r="BM142" s="169"/>
      <c r="BN142" s="169"/>
      <c r="BO142" s="169"/>
      <c r="BP142" s="169"/>
      <c r="BQ142" s="169"/>
      <c r="BR142" s="169"/>
      <c r="BS142" s="169"/>
      <c r="BT142" s="170"/>
      <c r="BU142" s="168"/>
      <c r="BV142" s="169"/>
      <c r="BW142" s="169"/>
      <c r="BX142" s="169"/>
      <c r="BY142" s="169"/>
      <c r="BZ142" s="169"/>
      <c r="CA142" s="169"/>
      <c r="CB142" s="169"/>
      <c r="CC142" s="170"/>
      <c r="CD142" s="168"/>
      <c r="CE142" s="169"/>
      <c r="CF142" s="169"/>
      <c r="CG142" s="169"/>
      <c r="CH142" s="169"/>
      <c r="CI142" s="169"/>
      <c r="CJ142" s="169"/>
      <c r="CK142" s="169"/>
      <c r="CL142" s="170"/>
      <c r="CM142" s="186"/>
      <c r="CN142" s="187"/>
      <c r="CO142" s="187"/>
      <c r="CP142" s="187"/>
      <c r="CQ142" s="187"/>
      <c r="CR142" s="187"/>
      <c r="CS142" s="187"/>
      <c r="CT142" s="187"/>
      <c r="CU142" s="188"/>
    </row>
    <row r="143" spans="1:99" ht="12.75" hidden="1">
      <c r="A143" s="142" t="s">
        <v>47</v>
      </c>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3"/>
      <c r="AV143" s="144" t="s">
        <v>169</v>
      </c>
      <c r="AW143" s="145"/>
      <c r="AX143" s="145"/>
      <c r="AY143" s="146"/>
      <c r="AZ143" s="153" t="s">
        <v>170</v>
      </c>
      <c r="BA143" s="145"/>
      <c r="BB143" s="145"/>
      <c r="BC143" s="145"/>
      <c r="BD143" s="145"/>
      <c r="BE143" s="146"/>
      <c r="BF143" s="153"/>
      <c r="BG143" s="145"/>
      <c r="BH143" s="145"/>
      <c r="BI143" s="145"/>
      <c r="BJ143" s="145"/>
      <c r="BK143" s="146"/>
      <c r="BL143" s="162"/>
      <c r="BM143" s="163"/>
      <c r="BN143" s="163"/>
      <c r="BO143" s="163"/>
      <c r="BP143" s="163"/>
      <c r="BQ143" s="163"/>
      <c r="BR143" s="163"/>
      <c r="BS143" s="163"/>
      <c r="BT143" s="164"/>
      <c r="BU143" s="162"/>
      <c r="BV143" s="163"/>
      <c r="BW143" s="163"/>
      <c r="BX143" s="163"/>
      <c r="BY143" s="163"/>
      <c r="BZ143" s="163"/>
      <c r="CA143" s="163"/>
      <c r="CB143" s="163"/>
      <c r="CC143" s="164"/>
      <c r="CD143" s="162"/>
      <c r="CE143" s="163"/>
      <c r="CF143" s="163"/>
      <c r="CG143" s="163"/>
      <c r="CH143" s="163"/>
      <c r="CI143" s="163"/>
      <c r="CJ143" s="163"/>
      <c r="CK143" s="163"/>
      <c r="CL143" s="164"/>
      <c r="CM143" s="180"/>
      <c r="CN143" s="181"/>
      <c r="CO143" s="181"/>
      <c r="CP143" s="181"/>
      <c r="CQ143" s="181"/>
      <c r="CR143" s="181"/>
      <c r="CS143" s="181"/>
      <c r="CT143" s="181"/>
      <c r="CU143" s="182"/>
    </row>
    <row r="144" spans="1:99" ht="12.75" hidden="1">
      <c r="A144" s="137" t="s">
        <v>176</v>
      </c>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8"/>
      <c r="AV144" s="147"/>
      <c r="AW144" s="148"/>
      <c r="AX144" s="148"/>
      <c r="AY144" s="149"/>
      <c r="AZ144" s="154"/>
      <c r="BA144" s="148"/>
      <c r="BB144" s="148"/>
      <c r="BC144" s="148"/>
      <c r="BD144" s="148"/>
      <c r="BE144" s="149"/>
      <c r="BF144" s="154"/>
      <c r="BG144" s="148"/>
      <c r="BH144" s="148"/>
      <c r="BI144" s="148"/>
      <c r="BJ144" s="148"/>
      <c r="BK144" s="149"/>
      <c r="BL144" s="165"/>
      <c r="BM144" s="166"/>
      <c r="BN144" s="166"/>
      <c r="BO144" s="166"/>
      <c r="BP144" s="166"/>
      <c r="BQ144" s="166"/>
      <c r="BR144" s="166"/>
      <c r="BS144" s="166"/>
      <c r="BT144" s="167"/>
      <c r="BU144" s="165"/>
      <c r="BV144" s="166"/>
      <c r="BW144" s="166"/>
      <c r="BX144" s="166"/>
      <c r="BY144" s="166"/>
      <c r="BZ144" s="166"/>
      <c r="CA144" s="166"/>
      <c r="CB144" s="166"/>
      <c r="CC144" s="167"/>
      <c r="CD144" s="165"/>
      <c r="CE144" s="166"/>
      <c r="CF144" s="166"/>
      <c r="CG144" s="166"/>
      <c r="CH144" s="166"/>
      <c r="CI144" s="166"/>
      <c r="CJ144" s="166"/>
      <c r="CK144" s="166"/>
      <c r="CL144" s="167"/>
      <c r="CM144" s="183"/>
      <c r="CN144" s="184"/>
      <c r="CO144" s="184"/>
      <c r="CP144" s="184"/>
      <c r="CQ144" s="184"/>
      <c r="CR144" s="184"/>
      <c r="CS144" s="184"/>
      <c r="CT144" s="184"/>
      <c r="CU144" s="185"/>
    </row>
    <row r="145" spans="1:99" ht="12.75" hidden="1">
      <c r="A145" s="139" t="s">
        <v>175</v>
      </c>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50"/>
      <c r="AW145" s="151"/>
      <c r="AX145" s="151"/>
      <c r="AY145" s="152"/>
      <c r="AZ145" s="155"/>
      <c r="BA145" s="151"/>
      <c r="BB145" s="151"/>
      <c r="BC145" s="151"/>
      <c r="BD145" s="151"/>
      <c r="BE145" s="152"/>
      <c r="BF145" s="155"/>
      <c r="BG145" s="151"/>
      <c r="BH145" s="151"/>
      <c r="BI145" s="151"/>
      <c r="BJ145" s="151"/>
      <c r="BK145" s="152"/>
      <c r="BL145" s="168"/>
      <c r="BM145" s="169"/>
      <c r="BN145" s="169"/>
      <c r="BO145" s="169"/>
      <c r="BP145" s="169"/>
      <c r="BQ145" s="169"/>
      <c r="BR145" s="169"/>
      <c r="BS145" s="169"/>
      <c r="BT145" s="170"/>
      <c r="BU145" s="168"/>
      <c r="BV145" s="169"/>
      <c r="BW145" s="169"/>
      <c r="BX145" s="169"/>
      <c r="BY145" s="169"/>
      <c r="BZ145" s="169"/>
      <c r="CA145" s="169"/>
      <c r="CB145" s="169"/>
      <c r="CC145" s="170"/>
      <c r="CD145" s="168"/>
      <c r="CE145" s="169"/>
      <c r="CF145" s="169"/>
      <c r="CG145" s="169"/>
      <c r="CH145" s="169"/>
      <c r="CI145" s="169"/>
      <c r="CJ145" s="169"/>
      <c r="CK145" s="169"/>
      <c r="CL145" s="170"/>
      <c r="CM145" s="186"/>
      <c r="CN145" s="187"/>
      <c r="CO145" s="187"/>
      <c r="CP145" s="187"/>
      <c r="CQ145" s="187"/>
      <c r="CR145" s="187"/>
      <c r="CS145" s="187"/>
      <c r="CT145" s="187"/>
      <c r="CU145" s="188"/>
    </row>
    <row r="146" spans="1:99" ht="12.75" hidden="1">
      <c r="A146" s="142" t="s">
        <v>173</v>
      </c>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4" t="s">
        <v>171</v>
      </c>
      <c r="AW146" s="145"/>
      <c r="AX146" s="145"/>
      <c r="AY146" s="146"/>
      <c r="AZ146" s="153" t="s">
        <v>172</v>
      </c>
      <c r="BA146" s="145"/>
      <c r="BB146" s="145"/>
      <c r="BC146" s="145"/>
      <c r="BD146" s="145"/>
      <c r="BE146" s="146"/>
      <c r="BF146" s="153"/>
      <c r="BG146" s="145"/>
      <c r="BH146" s="145"/>
      <c r="BI146" s="145"/>
      <c r="BJ146" s="145"/>
      <c r="BK146" s="146"/>
      <c r="BL146" s="162"/>
      <c r="BM146" s="163"/>
      <c r="BN146" s="163"/>
      <c r="BO146" s="163"/>
      <c r="BP146" s="163"/>
      <c r="BQ146" s="163"/>
      <c r="BR146" s="163"/>
      <c r="BS146" s="163"/>
      <c r="BT146" s="164"/>
      <c r="BU146" s="162"/>
      <c r="BV146" s="163"/>
      <c r="BW146" s="163"/>
      <c r="BX146" s="163"/>
      <c r="BY146" s="163"/>
      <c r="BZ146" s="163"/>
      <c r="CA146" s="163"/>
      <c r="CB146" s="163"/>
      <c r="CC146" s="164"/>
      <c r="CD146" s="162"/>
      <c r="CE146" s="163"/>
      <c r="CF146" s="163"/>
      <c r="CG146" s="163"/>
      <c r="CH146" s="163"/>
      <c r="CI146" s="163"/>
      <c r="CJ146" s="163"/>
      <c r="CK146" s="163"/>
      <c r="CL146" s="164"/>
      <c r="CM146" s="180"/>
      <c r="CN146" s="181"/>
      <c r="CO146" s="181"/>
      <c r="CP146" s="181"/>
      <c r="CQ146" s="181"/>
      <c r="CR146" s="181"/>
      <c r="CS146" s="181"/>
      <c r="CT146" s="181"/>
      <c r="CU146" s="182"/>
    </row>
    <row r="147" spans="1:99" ht="12.75" hidden="1">
      <c r="A147" s="139" t="s">
        <v>174</v>
      </c>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231"/>
      <c r="AV147" s="150"/>
      <c r="AW147" s="151"/>
      <c r="AX147" s="151"/>
      <c r="AY147" s="152"/>
      <c r="AZ147" s="155"/>
      <c r="BA147" s="151"/>
      <c r="BB147" s="151"/>
      <c r="BC147" s="151"/>
      <c r="BD147" s="151"/>
      <c r="BE147" s="152"/>
      <c r="BF147" s="155"/>
      <c r="BG147" s="151"/>
      <c r="BH147" s="151"/>
      <c r="BI147" s="151"/>
      <c r="BJ147" s="151"/>
      <c r="BK147" s="152"/>
      <c r="BL147" s="168"/>
      <c r="BM147" s="169"/>
      <c r="BN147" s="169"/>
      <c r="BO147" s="169"/>
      <c r="BP147" s="169"/>
      <c r="BQ147" s="169"/>
      <c r="BR147" s="169"/>
      <c r="BS147" s="169"/>
      <c r="BT147" s="170"/>
      <c r="BU147" s="168"/>
      <c r="BV147" s="169"/>
      <c r="BW147" s="169"/>
      <c r="BX147" s="169"/>
      <c r="BY147" s="169"/>
      <c r="BZ147" s="169"/>
      <c r="CA147" s="169"/>
      <c r="CB147" s="169"/>
      <c r="CC147" s="170"/>
      <c r="CD147" s="168"/>
      <c r="CE147" s="169"/>
      <c r="CF147" s="169"/>
      <c r="CG147" s="169"/>
      <c r="CH147" s="169"/>
      <c r="CI147" s="169"/>
      <c r="CJ147" s="169"/>
      <c r="CK147" s="169"/>
      <c r="CL147" s="170"/>
      <c r="CM147" s="186"/>
      <c r="CN147" s="187"/>
      <c r="CO147" s="187"/>
      <c r="CP147" s="187"/>
      <c r="CQ147" s="187"/>
      <c r="CR147" s="187"/>
      <c r="CS147" s="187"/>
      <c r="CT147" s="187"/>
      <c r="CU147" s="188"/>
    </row>
    <row r="148" spans="1:99" ht="13.5" customHeight="1">
      <c r="A148" s="241" t="s">
        <v>189</v>
      </c>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2"/>
      <c r="AV148" s="192" t="s">
        <v>177</v>
      </c>
      <c r="AW148" s="133"/>
      <c r="AX148" s="133"/>
      <c r="AY148" s="133"/>
      <c r="AZ148" s="133" t="s">
        <v>178</v>
      </c>
      <c r="BA148" s="133"/>
      <c r="BB148" s="133"/>
      <c r="BC148" s="133"/>
      <c r="BD148" s="133"/>
      <c r="BE148" s="133"/>
      <c r="BF148" s="125"/>
      <c r="BG148" s="125"/>
      <c r="BH148" s="125"/>
      <c r="BI148" s="125"/>
      <c r="BJ148" s="125"/>
      <c r="BK148" s="125"/>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26"/>
      <c r="CM148" s="189" t="s">
        <v>54</v>
      </c>
      <c r="CN148" s="189"/>
      <c r="CO148" s="189"/>
      <c r="CP148" s="189"/>
      <c r="CQ148" s="189"/>
      <c r="CR148" s="189"/>
      <c r="CS148" s="189"/>
      <c r="CT148" s="189"/>
      <c r="CU148" s="190"/>
    </row>
    <row r="149" spans="1:99" ht="12.75">
      <c r="A149" s="213" t="s">
        <v>47</v>
      </c>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144" t="s">
        <v>179</v>
      </c>
      <c r="AW149" s="145"/>
      <c r="AX149" s="145"/>
      <c r="AY149" s="146"/>
      <c r="AZ149" s="153"/>
      <c r="BA149" s="145"/>
      <c r="BB149" s="145"/>
      <c r="BC149" s="145"/>
      <c r="BD149" s="145"/>
      <c r="BE149" s="146"/>
      <c r="BF149" s="153"/>
      <c r="BG149" s="145"/>
      <c r="BH149" s="145"/>
      <c r="BI149" s="145"/>
      <c r="BJ149" s="145"/>
      <c r="BK149" s="146"/>
      <c r="BL149" s="162"/>
      <c r="BM149" s="163"/>
      <c r="BN149" s="163"/>
      <c r="BO149" s="163"/>
      <c r="BP149" s="163"/>
      <c r="BQ149" s="163"/>
      <c r="BR149" s="163"/>
      <c r="BS149" s="163"/>
      <c r="BT149" s="164"/>
      <c r="BU149" s="162"/>
      <c r="BV149" s="163"/>
      <c r="BW149" s="163"/>
      <c r="BX149" s="163"/>
      <c r="BY149" s="163"/>
      <c r="BZ149" s="163"/>
      <c r="CA149" s="163"/>
      <c r="CB149" s="163"/>
      <c r="CC149" s="164"/>
      <c r="CD149" s="162"/>
      <c r="CE149" s="163"/>
      <c r="CF149" s="163"/>
      <c r="CG149" s="163"/>
      <c r="CH149" s="163"/>
      <c r="CI149" s="163"/>
      <c r="CJ149" s="163"/>
      <c r="CK149" s="163"/>
      <c r="CL149" s="164"/>
      <c r="CM149" s="171" t="s">
        <v>54</v>
      </c>
      <c r="CN149" s="172"/>
      <c r="CO149" s="172"/>
      <c r="CP149" s="172"/>
      <c r="CQ149" s="172"/>
      <c r="CR149" s="172"/>
      <c r="CS149" s="172"/>
      <c r="CT149" s="172"/>
      <c r="CU149" s="173"/>
    </row>
    <row r="150" spans="1:99" ht="15.75">
      <c r="A150" s="201" t="s">
        <v>190</v>
      </c>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150"/>
      <c r="AW150" s="151"/>
      <c r="AX150" s="151"/>
      <c r="AY150" s="152"/>
      <c r="AZ150" s="155"/>
      <c r="BA150" s="151"/>
      <c r="BB150" s="151"/>
      <c r="BC150" s="151"/>
      <c r="BD150" s="151"/>
      <c r="BE150" s="152"/>
      <c r="BF150" s="155"/>
      <c r="BG150" s="151"/>
      <c r="BH150" s="151"/>
      <c r="BI150" s="151"/>
      <c r="BJ150" s="151"/>
      <c r="BK150" s="152"/>
      <c r="BL150" s="168"/>
      <c r="BM150" s="169"/>
      <c r="BN150" s="169"/>
      <c r="BO150" s="169"/>
      <c r="BP150" s="169"/>
      <c r="BQ150" s="169"/>
      <c r="BR150" s="169"/>
      <c r="BS150" s="169"/>
      <c r="BT150" s="170"/>
      <c r="BU150" s="168"/>
      <c r="BV150" s="169"/>
      <c r="BW150" s="169"/>
      <c r="BX150" s="169"/>
      <c r="BY150" s="169"/>
      <c r="BZ150" s="169"/>
      <c r="CA150" s="169"/>
      <c r="CB150" s="169"/>
      <c r="CC150" s="170"/>
      <c r="CD150" s="168"/>
      <c r="CE150" s="169"/>
      <c r="CF150" s="169"/>
      <c r="CG150" s="169"/>
      <c r="CH150" s="169"/>
      <c r="CI150" s="169"/>
      <c r="CJ150" s="169"/>
      <c r="CK150" s="169"/>
      <c r="CL150" s="170"/>
      <c r="CM150" s="177"/>
      <c r="CN150" s="178"/>
      <c r="CO150" s="178"/>
      <c r="CP150" s="178"/>
      <c r="CQ150" s="178"/>
      <c r="CR150" s="178"/>
      <c r="CS150" s="178"/>
      <c r="CT150" s="178"/>
      <c r="CU150" s="179"/>
    </row>
    <row r="151" spans="1:99" ht="13.5" customHeight="1">
      <c r="A151" s="210" t="s">
        <v>191</v>
      </c>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124" t="s">
        <v>180</v>
      </c>
      <c r="AW151" s="125"/>
      <c r="AX151" s="125"/>
      <c r="AY151" s="125"/>
      <c r="AZ151" s="125"/>
      <c r="BA151" s="125"/>
      <c r="BB151" s="125"/>
      <c r="BC151" s="125"/>
      <c r="BD151" s="125"/>
      <c r="BE151" s="125"/>
      <c r="BF151" s="125"/>
      <c r="BG151" s="125"/>
      <c r="BH151" s="125"/>
      <c r="BI151" s="125"/>
      <c r="BJ151" s="125"/>
      <c r="BK151" s="125"/>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89" t="s">
        <v>54</v>
      </c>
      <c r="CN151" s="189"/>
      <c r="CO151" s="189"/>
      <c r="CP151" s="189"/>
      <c r="CQ151" s="189"/>
      <c r="CR151" s="189"/>
      <c r="CS151" s="189"/>
      <c r="CT151" s="189"/>
      <c r="CU151" s="190"/>
    </row>
    <row r="152" spans="1:99" ht="13.5" customHeight="1">
      <c r="A152" s="210" t="s">
        <v>192</v>
      </c>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124" t="s">
        <v>181</v>
      </c>
      <c r="AW152" s="125"/>
      <c r="AX152" s="125"/>
      <c r="AY152" s="125"/>
      <c r="AZ152" s="125"/>
      <c r="BA152" s="125"/>
      <c r="BB152" s="125"/>
      <c r="BC152" s="125"/>
      <c r="BD152" s="125"/>
      <c r="BE152" s="125"/>
      <c r="BF152" s="125"/>
      <c r="BG152" s="125"/>
      <c r="BH152" s="125"/>
      <c r="BI152" s="125"/>
      <c r="BJ152" s="125"/>
      <c r="BK152" s="125"/>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89" t="s">
        <v>54</v>
      </c>
      <c r="CN152" s="189"/>
      <c r="CO152" s="189"/>
      <c r="CP152" s="189"/>
      <c r="CQ152" s="189"/>
      <c r="CR152" s="189"/>
      <c r="CS152" s="189"/>
      <c r="CT152" s="189"/>
      <c r="CU152" s="190"/>
    </row>
    <row r="153" spans="1:99" ht="13.5" customHeight="1">
      <c r="A153" s="214" t="s">
        <v>193</v>
      </c>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192" t="s">
        <v>182</v>
      </c>
      <c r="AW153" s="133"/>
      <c r="AX153" s="133"/>
      <c r="AY153" s="133"/>
      <c r="AZ153" s="133" t="s">
        <v>54</v>
      </c>
      <c r="BA153" s="133"/>
      <c r="BB153" s="133"/>
      <c r="BC153" s="133"/>
      <c r="BD153" s="133"/>
      <c r="BE153" s="133"/>
      <c r="BF153" s="125"/>
      <c r="BG153" s="125"/>
      <c r="BH153" s="125"/>
      <c r="BI153" s="125"/>
      <c r="BJ153" s="125"/>
      <c r="BK153" s="125"/>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89" t="s">
        <v>54</v>
      </c>
      <c r="CN153" s="189"/>
      <c r="CO153" s="189"/>
      <c r="CP153" s="189"/>
      <c r="CQ153" s="189"/>
      <c r="CR153" s="189"/>
      <c r="CS153" s="189"/>
      <c r="CT153" s="189"/>
      <c r="CU153" s="190"/>
    </row>
    <row r="154" spans="1:99" ht="12.75">
      <c r="A154" s="213" t="s">
        <v>74</v>
      </c>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144" t="s">
        <v>183</v>
      </c>
      <c r="AW154" s="145"/>
      <c r="AX154" s="145"/>
      <c r="AY154" s="146"/>
      <c r="AZ154" s="153" t="s">
        <v>184</v>
      </c>
      <c r="BA154" s="145"/>
      <c r="BB154" s="145"/>
      <c r="BC154" s="145"/>
      <c r="BD154" s="145"/>
      <c r="BE154" s="146"/>
      <c r="BF154" s="153"/>
      <c r="BG154" s="145"/>
      <c r="BH154" s="145"/>
      <c r="BI154" s="145"/>
      <c r="BJ154" s="145"/>
      <c r="BK154" s="146"/>
      <c r="BL154" s="162"/>
      <c r="BM154" s="163"/>
      <c r="BN154" s="163"/>
      <c r="BO154" s="163"/>
      <c r="BP154" s="163"/>
      <c r="BQ154" s="163"/>
      <c r="BR154" s="163"/>
      <c r="BS154" s="163"/>
      <c r="BT154" s="164"/>
      <c r="BU154" s="162"/>
      <c r="BV154" s="163"/>
      <c r="BW154" s="163"/>
      <c r="BX154" s="163"/>
      <c r="BY154" s="163"/>
      <c r="BZ154" s="163"/>
      <c r="CA154" s="163"/>
      <c r="CB154" s="163"/>
      <c r="CC154" s="164"/>
      <c r="CD154" s="162"/>
      <c r="CE154" s="163"/>
      <c r="CF154" s="163"/>
      <c r="CG154" s="163"/>
      <c r="CH154" s="163"/>
      <c r="CI154" s="163"/>
      <c r="CJ154" s="163"/>
      <c r="CK154" s="163"/>
      <c r="CL154" s="164"/>
      <c r="CM154" s="171" t="s">
        <v>54</v>
      </c>
      <c r="CN154" s="172"/>
      <c r="CO154" s="172"/>
      <c r="CP154" s="172"/>
      <c r="CQ154" s="172"/>
      <c r="CR154" s="172"/>
      <c r="CS154" s="172"/>
      <c r="CT154" s="172"/>
      <c r="CU154" s="173"/>
    </row>
    <row r="155" spans="1:99" ht="12.75">
      <c r="A155" s="201" t="s">
        <v>185</v>
      </c>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150"/>
      <c r="AW155" s="151"/>
      <c r="AX155" s="151"/>
      <c r="AY155" s="152"/>
      <c r="AZ155" s="155"/>
      <c r="BA155" s="151"/>
      <c r="BB155" s="151"/>
      <c r="BC155" s="151"/>
      <c r="BD155" s="151"/>
      <c r="BE155" s="152"/>
      <c r="BF155" s="155"/>
      <c r="BG155" s="151"/>
      <c r="BH155" s="151"/>
      <c r="BI155" s="151"/>
      <c r="BJ155" s="151"/>
      <c r="BK155" s="152"/>
      <c r="BL155" s="168"/>
      <c r="BM155" s="169"/>
      <c r="BN155" s="169"/>
      <c r="BO155" s="169"/>
      <c r="BP155" s="169"/>
      <c r="BQ155" s="169"/>
      <c r="BR155" s="169"/>
      <c r="BS155" s="169"/>
      <c r="BT155" s="170"/>
      <c r="BU155" s="168"/>
      <c r="BV155" s="169"/>
      <c r="BW155" s="169"/>
      <c r="BX155" s="169"/>
      <c r="BY155" s="169"/>
      <c r="BZ155" s="169"/>
      <c r="CA155" s="169"/>
      <c r="CB155" s="169"/>
      <c r="CC155" s="170"/>
      <c r="CD155" s="168"/>
      <c r="CE155" s="169"/>
      <c r="CF155" s="169"/>
      <c r="CG155" s="169"/>
      <c r="CH155" s="169"/>
      <c r="CI155" s="169"/>
      <c r="CJ155" s="169"/>
      <c r="CK155" s="169"/>
      <c r="CL155" s="170"/>
      <c r="CM155" s="177"/>
      <c r="CN155" s="178"/>
      <c r="CO155" s="178"/>
      <c r="CP155" s="178"/>
      <c r="CQ155" s="178"/>
      <c r="CR155" s="178"/>
      <c r="CS155" s="178"/>
      <c r="CT155" s="178"/>
      <c r="CU155" s="179"/>
    </row>
    <row r="156" spans="1:99" ht="13.5" customHeight="1" thickBot="1">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1"/>
      <c r="AW156" s="212"/>
      <c r="AX156" s="212"/>
      <c r="AY156" s="212"/>
      <c r="AZ156" s="212"/>
      <c r="BA156" s="212"/>
      <c r="BB156" s="212"/>
      <c r="BC156" s="212"/>
      <c r="BD156" s="212"/>
      <c r="BE156" s="212"/>
      <c r="BF156" s="212"/>
      <c r="BG156" s="212"/>
      <c r="BH156" s="212"/>
      <c r="BI156" s="212"/>
      <c r="BJ156" s="212"/>
      <c r="BK156" s="212"/>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207"/>
      <c r="CN156" s="208"/>
      <c r="CO156" s="208"/>
      <c r="CP156" s="208"/>
      <c r="CQ156" s="208"/>
      <c r="CR156" s="208"/>
      <c r="CS156" s="208"/>
      <c r="CT156" s="208"/>
      <c r="CU156" s="209"/>
    </row>
    <row r="157" spans="1:18" s="1" customFormat="1" ht="11.25" customHeight="1">
      <c r="A157" s="14"/>
      <c r="B157" s="14"/>
      <c r="C157" s="14"/>
      <c r="D157" s="14"/>
      <c r="E157" s="14"/>
      <c r="F157" s="14"/>
      <c r="G157" s="14"/>
      <c r="H157" s="14"/>
      <c r="I157" s="14"/>
      <c r="J157" s="14"/>
      <c r="K157" s="14"/>
      <c r="L157" s="14"/>
      <c r="M157" s="14"/>
      <c r="N157" s="14"/>
      <c r="O157" s="14"/>
      <c r="P157" s="14"/>
      <c r="Q157" s="14"/>
      <c r="R157" s="14"/>
    </row>
    <row r="158" s="16" customFormat="1" ht="12" customHeight="1">
      <c r="A158" s="15" t="s">
        <v>198</v>
      </c>
    </row>
    <row r="159" s="16" customFormat="1" ht="12" customHeight="1">
      <c r="A159" s="15" t="s">
        <v>199</v>
      </c>
    </row>
    <row r="160" s="16" customFormat="1" ht="12" customHeight="1">
      <c r="A160" s="15" t="s">
        <v>200</v>
      </c>
    </row>
    <row r="161" s="16" customFormat="1" ht="12" customHeight="1">
      <c r="A161" s="16" t="s">
        <v>194</v>
      </c>
    </row>
    <row r="162" s="16" customFormat="1" ht="12" customHeight="1">
      <c r="A162" s="16" t="s">
        <v>196</v>
      </c>
    </row>
    <row r="163" s="16" customFormat="1" ht="12" customHeight="1">
      <c r="A163" s="16" t="s">
        <v>197</v>
      </c>
    </row>
    <row r="164" spans="1:99" s="16" customFormat="1" ht="11.25" customHeight="1">
      <c r="A164" s="203" t="s">
        <v>328</v>
      </c>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row>
    <row r="165" spans="1:99" s="16" customFormat="1" ht="11.25">
      <c r="A165" s="204"/>
      <c r="B165" s="204"/>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c r="BA165" s="204"/>
      <c r="BB165" s="204"/>
      <c r="BC165" s="204"/>
      <c r="BD165" s="204"/>
      <c r="BE165" s="204"/>
      <c r="BF165" s="204"/>
      <c r="BG165" s="204"/>
      <c r="BH165" s="204"/>
      <c r="BI165" s="204"/>
      <c r="BJ165" s="204"/>
      <c r="BK165" s="204"/>
      <c r="BL165" s="204"/>
      <c r="BM165" s="204"/>
      <c r="BN165" s="204"/>
      <c r="BO165" s="204"/>
      <c r="BP165" s="204"/>
      <c r="BQ165" s="204"/>
      <c r="BR165" s="204"/>
      <c r="BS165" s="204"/>
      <c r="BT165" s="204"/>
      <c r="BU165" s="204"/>
      <c r="BV165" s="204"/>
      <c r="BW165" s="204"/>
      <c r="BX165" s="204"/>
      <c r="BY165" s="204"/>
      <c r="BZ165" s="204"/>
      <c r="CA165" s="204"/>
      <c r="CB165" s="204"/>
      <c r="CC165" s="204"/>
      <c r="CD165" s="204"/>
      <c r="CE165" s="204"/>
      <c r="CF165" s="204"/>
      <c r="CG165" s="204"/>
      <c r="CH165" s="204"/>
      <c r="CI165" s="204"/>
      <c r="CJ165" s="204"/>
      <c r="CK165" s="204"/>
      <c r="CL165" s="204"/>
      <c r="CM165" s="204"/>
      <c r="CN165" s="204"/>
      <c r="CO165" s="204"/>
      <c r="CP165" s="204"/>
      <c r="CQ165" s="204"/>
      <c r="CR165" s="204"/>
      <c r="CS165" s="204"/>
      <c r="CT165" s="204"/>
      <c r="CU165" s="204"/>
    </row>
    <row r="166" s="16" customFormat="1" ht="12" customHeight="1">
      <c r="A166" s="16" t="s">
        <v>195</v>
      </c>
    </row>
    <row r="167" spans="1:99" s="16" customFormat="1" ht="11.25" customHeight="1">
      <c r="A167" s="205" t="s">
        <v>327</v>
      </c>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4"/>
      <c r="BR167" s="204"/>
      <c r="BS167" s="204"/>
      <c r="BT167" s="204"/>
      <c r="BU167" s="204"/>
      <c r="BV167" s="204"/>
      <c r="BW167" s="204"/>
      <c r="BX167" s="204"/>
      <c r="BY167" s="204"/>
      <c r="BZ167" s="204"/>
      <c r="CA167" s="204"/>
      <c r="CB167" s="204"/>
      <c r="CC167" s="204"/>
      <c r="CD167" s="204"/>
      <c r="CE167" s="204"/>
      <c r="CF167" s="204"/>
      <c r="CG167" s="204"/>
      <c r="CH167" s="204"/>
      <c r="CI167" s="204"/>
      <c r="CJ167" s="204"/>
      <c r="CK167" s="204"/>
      <c r="CL167" s="204"/>
      <c r="CM167" s="204"/>
      <c r="CN167" s="204"/>
      <c r="CO167" s="204"/>
      <c r="CP167" s="204"/>
      <c r="CQ167" s="204"/>
      <c r="CR167" s="204"/>
      <c r="CS167" s="204"/>
      <c r="CT167" s="204"/>
      <c r="CU167" s="204"/>
    </row>
    <row r="168" spans="1:99" s="16" customFormat="1" ht="11.25" customHeight="1">
      <c r="A168" s="203"/>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c r="BD168" s="204"/>
      <c r="BE168" s="204"/>
      <c r="BF168" s="204"/>
      <c r="BG168" s="204"/>
      <c r="BH168" s="204"/>
      <c r="BI168" s="204"/>
      <c r="BJ168" s="204"/>
      <c r="BK168" s="204"/>
      <c r="BL168" s="204"/>
      <c r="BM168" s="204"/>
      <c r="BN168" s="204"/>
      <c r="BO168" s="204"/>
      <c r="BP168" s="204"/>
      <c r="BQ168" s="204"/>
      <c r="BR168" s="204"/>
      <c r="BS168" s="204"/>
      <c r="BT168" s="204"/>
      <c r="BU168" s="204"/>
      <c r="BV168" s="204"/>
      <c r="BW168" s="204"/>
      <c r="BX168" s="204"/>
      <c r="BY168" s="204"/>
      <c r="BZ168" s="204"/>
      <c r="CA168" s="204"/>
      <c r="CB168" s="204"/>
      <c r="CC168" s="204"/>
      <c r="CD168" s="204"/>
      <c r="CE168" s="204"/>
      <c r="CF168" s="204"/>
      <c r="CG168" s="204"/>
      <c r="CH168" s="204"/>
      <c r="CI168" s="204"/>
      <c r="CJ168" s="204"/>
      <c r="CK168" s="204"/>
      <c r="CL168" s="204"/>
      <c r="CM168" s="204"/>
      <c r="CN168" s="204"/>
      <c r="CO168" s="204"/>
      <c r="CP168" s="204"/>
      <c r="CQ168" s="204"/>
      <c r="CR168" s="204"/>
      <c r="CS168" s="204"/>
      <c r="CT168" s="204"/>
      <c r="CU168" s="204"/>
    </row>
    <row r="169" spans="1:99" s="16" customFormat="1" ht="11.25" customHeight="1">
      <c r="A169" s="204"/>
      <c r="B169" s="204"/>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c r="BD169" s="204"/>
      <c r="BE169" s="204"/>
      <c r="BF169" s="204"/>
      <c r="BG169" s="204"/>
      <c r="BH169" s="204"/>
      <c r="BI169" s="204"/>
      <c r="BJ169" s="204"/>
      <c r="BK169" s="204"/>
      <c r="BL169" s="204"/>
      <c r="BM169" s="204"/>
      <c r="BN169" s="204"/>
      <c r="BO169" s="204"/>
      <c r="BP169" s="204"/>
      <c r="BQ169" s="204"/>
      <c r="BR169" s="204"/>
      <c r="BS169" s="204"/>
      <c r="BT169" s="204"/>
      <c r="BU169" s="204"/>
      <c r="BV169" s="204"/>
      <c r="BW169" s="204"/>
      <c r="BX169" s="204"/>
      <c r="BY169" s="204"/>
      <c r="BZ169" s="204"/>
      <c r="CA169" s="204"/>
      <c r="CB169" s="204"/>
      <c r="CC169" s="204"/>
      <c r="CD169" s="204"/>
      <c r="CE169" s="204"/>
      <c r="CF169" s="204"/>
      <c r="CG169" s="204"/>
      <c r="CH169" s="204"/>
      <c r="CI169" s="204"/>
      <c r="CJ169" s="204"/>
      <c r="CK169" s="204"/>
      <c r="CL169" s="204"/>
      <c r="CM169" s="204"/>
      <c r="CN169" s="204"/>
      <c r="CO169" s="204"/>
      <c r="CP169" s="204"/>
      <c r="CQ169" s="204"/>
      <c r="CR169" s="204"/>
      <c r="CS169" s="204"/>
      <c r="CT169" s="204"/>
      <c r="CU169" s="204"/>
    </row>
    <row r="170" spans="1:99" s="16" customFormat="1" ht="11.25" customHeight="1">
      <c r="A170" s="205" t="s">
        <v>323</v>
      </c>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206"/>
      <c r="BY170" s="206"/>
      <c r="BZ170" s="206"/>
      <c r="CA170" s="206"/>
      <c r="CB170" s="206"/>
      <c r="CC170" s="206"/>
      <c r="CD170" s="206"/>
      <c r="CE170" s="206"/>
      <c r="CF170" s="206"/>
      <c r="CG170" s="206"/>
      <c r="CH170" s="206"/>
      <c r="CI170" s="206"/>
      <c r="CJ170" s="206"/>
      <c r="CK170" s="206"/>
      <c r="CL170" s="206"/>
      <c r="CM170" s="206"/>
      <c r="CN170" s="206"/>
      <c r="CO170" s="206"/>
      <c r="CP170" s="206"/>
      <c r="CQ170" s="206"/>
      <c r="CR170" s="206"/>
      <c r="CS170" s="206"/>
      <c r="CT170" s="206"/>
      <c r="CU170" s="206"/>
    </row>
    <row r="171" spans="1:99" s="16" customFormat="1" ht="11.25" customHeight="1">
      <c r="A171" s="206"/>
      <c r="B171" s="206"/>
      <c r="C171" s="20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6"/>
      <c r="BZ171" s="206"/>
      <c r="CA171" s="206"/>
      <c r="CB171" s="206"/>
      <c r="CC171" s="206"/>
      <c r="CD171" s="206"/>
      <c r="CE171" s="206"/>
      <c r="CF171" s="206"/>
      <c r="CG171" s="206"/>
      <c r="CH171" s="206"/>
      <c r="CI171" s="206"/>
      <c r="CJ171" s="206"/>
      <c r="CK171" s="206"/>
      <c r="CL171" s="206"/>
      <c r="CM171" s="206"/>
      <c r="CN171" s="206"/>
      <c r="CO171" s="206"/>
      <c r="CP171" s="206"/>
      <c r="CQ171" s="206"/>
      <c r="CR171" s="206"/>
      <c r="CS171" s="206"/>
      <c r="CT171" s="206"/>
      <c r="CU171" s="206"/>
    </row>
    <row r="172" spans="1:99" s="16" customFormat="1" ht="11.25" customHeight="1">
      <c r="A172" s="205" t="s">
        <v>324</v>
      </c>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206"/>
      <c r="BY172" s="206"/>
      <c r="BZ172" s="206"/>
      <c r="CA172" s="206"/>
      <c r="CB172" s="206"/>
      <c r="CC172" s="206"/>
      <c r="CD172" s="206"/>
      <c r="CE172" s="206"/>
      <c r="CF172" s="206"/>
      <c r="CG172" s="206"/>
      <c r="CH172" s="206"/>
      <c r="CI172" s="206"/>
      <c r="CJ172" s="206"/>
      <c r="CK172" s="206"/>
      <c r="CL172" s="206"/>
      <c r="CM172" s="206"/>
      <c r="CN172" s="206"/>
      <c r="CO172" s="206"/>
      <c r="CP172" s="206"/>
      <c r="CQ172" s="206"/>
      <c r="CR172" s="206"/>
      <c r="CS172" s="206"/>
      <c r="CT172" s="206"/>
      <c r="CU172" s="206"/>
    </row>
    <row r="173" spans="1:99" s="16" customFormat="1" ht="11.25" customHeight="1">
      <c r="A173" s="206"/>
      <c r="B173" s="206"/>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206"/>
      <c r="BY173" s="206"/>
      <c r="BZ173" s="206"/>
      <c r="CA173" s="206"/>
      <c r="CB173" s="206"/>
      <c r="CC173" s="206"/>
      <c r="CD173" s="206"/>
      <c r="CE173" s="206"/>
      <c r="CF173" s="206"/>
      <c r="CG173" s="206"/>
      <c r="CH173" s="206"/>
      <c r="CI173" s="206"/>
      <c r="CJ173" s="206"/>
      <c r="CK173" s="206"/>
      <c r="CL173" s="206"/>
      <c r="CM173" s="206"/>
      <c r="CN173" s="206"/>
      <c r="CO173" s="206"/>
      <c r="CP173" s="206"/>
      <c r="CQ173" s="206"/>
      <c r="CR173" s="206"/>
      <c r="CS173" s="206"/>
      <c r="CT173" s="206"/>
      <c r="CU173" s="206"/>
    </row>
    <row r="174" spans="1:99" s="16" customFormat="1" ht="11.25" customHeight="1">
      <c r="A174" s="206"/>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6"/>
      <c r="BQ174" s="206"/>
      <c r="BR174" s="206"/>
      <c r="BS174" s="206"/>
      <c r="BT174" s="206"/>
      <c r="BU174" s="206"/>
      <c r="BV174" s="206"/>
      <c r="BW174" s="206"/>
      <c r="BX174" s="206"/>
      <c r="BY174" s="206"/>
      <c r="BZ174" s="206"/>
      <c r="CA174" s="206"/>
      <c r="CB174" s="206"/>
      <c r="CC174" s="206"/>
      <c r="CD174" s="206"/>
      <c r="CE174" s="206"/>
      <c r="CF174" s="206"/>
      <c r="CG174" s="206"/>
      <c r="CH174" s="206"/>
      <c r="CI174" s="206"/>
      <c r="CJ174" s="206"/>
      <c r="CK174" s="206"/>
      <c r="CL174" s="206"/>
      <c r="CM174" s="206"/>
      <c r="CN174" s="206"/>
      <c r="CO174" s="206"/>
      <c r="CP174" s="206"/>
      <c r="CQ174" s="206"/>
      <c r="CR174" s="206"/>
      <c r="CS174" s="206"/>
      <c r="CT174" s="206"/>
      <c r="CU174" s="206"/>
    </row>
    <row r="175" spans="1:99" s="16" customFormat="1" ht="11.25" customHeight="1">
      <c r="A175" s="205" t="s">
        <v>325</v>
      </c>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c r="CD175" s="206"/>
      <c r="CE175" s="206"/>
      <c r="CF175" s="206"/>
      <c r="CG175" s="206"/>
      <c r="CH175" s="206"/>
      <c r="CI175" s="206"/>
      <c r="CJ175" s="206"/>
      <c r="CK175" s="206"/>
      <c r="CL175" s="206"/>
      <c r="CM175" s="206"/>
      <c r="CN175" s="206"/>
      <c r="CO175" s="206"/>
      <c r="CP175" s="206"/>
      <c r="CQ175" s="206"/>
      <c r="CR175" s="206"/>
      <c r="CS175" s="206"/>
      <c r="CT175" s="206"/>
      <c r="CU175" s="206"/>
    </row>
    <row r="176" spans="1:99" s="16" customFormat="1" ht="12" customHeight="1">
      <c r="A176" s="206"/>
      <c r="B176" s="206"/>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c r="AN176" s="206"/>
      <c r="AO176" s="206"/>
      <c r="AP176" s="206"/>
      <c r="AQ176" s="206"/>
      <c r="AR176" s="206"/>
      <c r="AS176" s="206"/>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206"/>
      <c r="BY176" s="206"/>
      <c r="BZ176" s="206"/>
      <c r="CA176" s="206"/>
      <c r="CB176" s="206"/>
      <c r="CC176" s="206"/>
      <c r="CD176" s="206"/>
      <c r="CE176" s="206"/>
      <c r="CF176" s="206"/>
      <c r="CG176" s="206"/>
      <c r="CH176" s="206"/>
      <c r="CI176" s="206"/>
      <c r="CJ176" s="206"/>
      <c r="CK176" s="206"/>
      <c r="CL176" s="206"/>
      <c r="CM176" s="206"/>
      <c r="CN176" s="206"/>
      <c r="CO176" s="206"/>
      <c r="CP176" s="206"/>
      <c r="CQ176" s="206"/>
      <c r="CR176" s="206"/>
      <c r="CS176" s="206"/>
      <c r="CT176" s="206"/>
      <c r="CU176" s="206"/>
    </row>
    <row r="177" s="16" customFormat="1" ht="12" customHeight="1">
      <c r="A177" s="15" t="s">
        <v>201</v>
      </c>
    </row>
    <row r="178" spans="1:99" s="16" customFormat="1" ht="11.25" customHeight="1">
      <c r="A178" s="205" t="s">
        <v>326</v>
      </c>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4"/>
      <c r="BW178" s="204"/>
      <c r="BX178" s="204"/>
      <c r="BY178" s="204"/>
      <c r="BZ178" s="204"/>
      <c r="CA178" s="204"/>
      <c r="CB178" s="204"/>
      <c r="CC178" s="204"/>
      <c r="CD178" s="204"/>
      <c r="CE178" s="204"/>
      <c r="CF178" s="204"/>
      <c r="CG178" s="204"/>
      <c r="CH178" s="204"/>
      <c r="CI178" s="204"/>
      <c r="CJ178" s="204"/>
      <c r="CK178" s="204"/>
      <c r="CL178" s="204"/>
      <c r="CM178" s="204"/>
      <c r="CN178" s="204"/>
      <c r="CO178" s="204"/>
      <c r="CP178" s="204"/>
      <c r="CQ178" s="204"/>
      <c r="CR178" s="204"/>
      <c r="CS178" s="204"/>
      <c r="CT178" s="204"/>
      <c r="CU178" s="204"/>
    </row>
    <row r="179" spans="1:99" s="16" customFormat="1" ht="11.25" customHeight="1">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row>
    <row r="180" spans="1:99" s="16" customFormat="1" ht="11.25" customHeight="1">
      <c r="A180" s="204"/>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4"/>
      <c r="BF180" s="204"/>
      <c r="BG180" s="204"/>
      <c r="BH180" s="204"/>
      <c r="BI180" s="204"/>
      <c r="BJ180" s="204"/>
      <c r="BK180" s="204"/>
      <c r="BL180" s="204"/>
      <c r="BM180" s="204"/>
      <c r="BN180" s="204"/>
      <c r="BO180" s="204"/>
      <c r="BP180" s="204"/>
      <c r="BQ180" s="204"/>
      <c r="BR180" s="204"/>
      <c r="BS180" s="204"/>
      <c r="BT180" s="204"/>
      <c r="BU180" s="204"/>
      <c r="BV180" s="204"/>
      <c r="BW180" s="204"/>
      <c r="BX180" s="204"/>
      <c r="BY180" s="204"/>
      <c r="BZ180" s="204"/>
      <c r="CA180" s="204"/>
      <c r="CB180" s="204"/>
      <c r="CC180" s="204"/>
      <c r="CD180" s="204"/>
      <c r="CE180" s="204"/>
      <c r="CF180" s="204"/>
      <c r="CG180" s="204"/>
      <c r="CH180" s="204"/>
      <c r="CI180" s="204"/>
      <c r="CJ180" s="204"/>
      <c r="CK180" s="204"/>
      <c r="CL180" s="204"/>
      <c r="CM180" s="204"/>
      <c r="CN180" s="204"/>
      <c r="CO180" s="204"/>
      <c r="CP180" s="204"/>
      <c r="CQ180" s="204"/>
      <c r="CR180" s="204"/>
      <c r="CS180" s="204"/>
      <c r="CT180" s="204"/>
      <c r="CU180" s="204"/>
    </row>
  </sheetData>
  <sheetProtection/>
  <mergeCells count="795">
    <mergeCell ref="CM36:CU36"/>
    <mergeCell ref="BU75:CC76"/>
    <mergeCell ref="CD77:CL77"/>
    <mergeCell ref="A75:AU75"/>
    <mergeCell ref="CM77:CU77"/>
    <mergeCell ref="A36:AU36"/>
    <mergeCell ref="AV36:AY36"/>
    <mergeCell ref="AZ36:BE36"/>
    <mergeCell ref="BF36:BK36"/>
    <mergeCell ref="BL36:BT36"/>
    <mergeCell ref="CD36:CL36"/>
    <mergeCell ref="A77:AU77"/>
    <mergeCell ref="AV77:AY77"/>
    <mergeCell ref="AZ77:BE77"/>
    <mergeCell ref="BF77:BK77"/>
    <mergeCell ref="BL77:BT77"/>
    <mergeCell ref="BU77:CC77"/>
    <mergeCell ref="AV75:AY76"/>
    <mergeCell ref="AZ75:BE76"/>
    <mergeCell ref="BF75:BK76"/>
    <mergeCell ref="A76:AU76"/>
    <mergeCell ref="BL75:BT76"/>
    <mergeCell ref="CM73:CU74"/>
    <mergeCell ref="BU73:CC74"/>
    <mergeCell ref="CD73:CL74"/>
    <mergeCell ref="CD75:CL76"/>
    <mergeCell ref="CM75:CU76"/>
    <mergeCell ref="A70:AU70"/>
    <mergeCell ref="AV70:AY70"/>
    <mergeCell ref="AZ70:BE70"/>
    <mergeCell ref="BF70:BK70"/>
    <mergeCell ref="BL70:BT70"/>
    <mergeCell ref="BU70:CC70"/>
    <mergeCell ref="CD71:CL72"/>
    <mergeCell ref="CM71:CU72"/>
    <mergeCell ref="A73:AU73"/>
    <mergeCell ref="AV73:AY74"/>
    <mergeCell ref="AZ73:BE74"/>
    <mergeCell ref="BF73:BK74"/>
    <mergeCell ref="A74:AU74"/>
    <mergeCell ref="BL73:BT74"/>
    <mergeCell ref="CM68:CU69"/>
    <mergeCell ref="A71:AU71"/>
    <mergeCell ref="AV71:AY72"/>
    <mergeCell ref="AZ71:BE72"/>
    <mergeCell ref="BF71:BK72"/>
    <mergeCell ref="A72:AU72"/>
    <mergeCell ref="BL71:BT72"/>
    <mergeCell ref="BU71:CC72"/>
    <mergeCell ref="CD70:CL70"/>
    <mergeCell ref="CM70:CU70"/>
    <mergeCell ref="CM66:CU67"/>
    <mergeCell ref="AV47:AY48"/>
    <mergeCell ref="A68:AU68"/>
    <mergeCell ref="AV68:AY69"/>
    <mergeCell ref="AZ68:BE69"/>
    <mergeCell ref="BF68:BK69"/>
    <mergeCell ref="A69:AU69"/>
    <mergeCell ref="BL68:BT69"/>
    <mergeCell ref="BU68:CC69"/>
    <mergeCell ref="CD68:CL69"/>
    <mergeCell ref="AV46:AY46"/>
    <mergeCell ref="AZ66:BE67"/>
    <mergeCell ref="BF66:BK67"/>
    <mergeCell ref="BL66:BT67"/>
    <mergeCell ref="BU66:CC67"/>
    <mergeCell ref="CD66:CL67"/>
    <mergeCell ref="CD59:CL59"/>
    <mergeCell ref="AV59:AY59"/>
    <mergeCell ref="AZ59:BE59"/>
    <mergeCell ref="BF49:BK49"/>
    <mergeCell ref="A60:AU60"/>
    <mergeCell ref="AV60:AY60"/>
    <mergeCell ref="AZ60:BE60"/>
    <mergeCell ref="BF60:BK60"/>
    <mergeCell ref="AZ46:BE46"/>
    <mergeCell ref="BF46:BK46"/>
    <mergeCell ref="BF57:BK58"/>
    <mergeCell ref="BF59:BK59"/>
    <mergeCell ref="A47:AU47"/>
    <mergeCell ref="AZ47:BE48"/>
    <mergeCell ref="BF45:BK45"/>
    <mergeCell ref="BU60:CC60"/>
    <mergeCell ref="CD60:CL60"/>
    <mergeCell ref="CM60:CU60"/>
    <mergeCell ref="BL46:BT46"/>
    <mergeCell ref="BL60:BT60"/>
    <mergeCell ref="BL56:BT56"/>
    <mergeCell ref="CM46:CU46"/>
    <mergeCell ref="CD46:CL46"/>
    <mergeCell ref="BU59:CC59"/>
    <mergeCell ref="A41:AU41"/>
    <mergeCell ref="CM59:CU59"/>
    <mergeCell ref="BL42:BT44"/>
    <mergeCell ref="BU42:CC44"/>
    <mergeCell ref="CD42:CL44"/>
    <mergeCell ref="CM42:CU44"/>
    <mergeCell ref="AZ45:BE45"/>
    <mergeCell ref="BF38:BK41"/>
    <mergeCell ref="BL38:BT41"/>
    <mergeCell ref="A42:AU42"/>
    <mergeCell ref="CD34:CL35"/>
    <mergeCell ref="CD38:CL41"/>
    <mergeCell ref="CM38:CU41"/>
    <mergeCell ref="BF47:BK48"/>
    <mergeCell ref="BL47:BT48"/>
    <mergeCell ref="BL45:BT45"/>
    <mergeCell ref="BU45:CC45"/>
    <mergeCell ref="CD45:CL45"/>
    <mergeCell ref="CM45:CU45"/>
    <mergeCell ref="BU46:CC46"/>
    <mergeCell ref="BQ2:CU2"/>
    <mergeCell ref="BQ3:CU3"/>
    <mergeCell ref="BQ4:CU4"/>
    <mergeCell ref="BQ5:CU5"/>
    <mergeCell ref="A33:AU33"/>
    <mergeCell ref="AV33:AY33"/>
    <mergeCell ref="AZ33:BE33"/>
    <mergeCell ref="BF33:BK33"/>
    <mergeCell ref="BL33:BT33"/>
    <mergeCell ref="BU33:CC33"/>
    <mergeCell ref="BQ6:CU6"/>
    <mergeCell ref="BQ7:CA7"/>
    <mergeCell ref="CC7:CU7"/>
    <mergeCell ref="BQ8:CA8"/>
    <mergeCell ref="CC8:CU8"/>
    <mergeCell ref="BR9:BT9"/>
    <mergeCell ref="BW9:CG9"/>
    <mergeCell ref="CH9:CI9"/>
    <mergeCell ref="CJ9:CL9"/>
    <mergeCell ref="CH12:CU13"/>
    <mergeCell ref="CH17:CU17"/>
    <mergeCell ref="CH19:CU19"/>
    <mergeCell ref="CH18:CU18"/>
    <mergeCell ref="CH16:CU16"/>
    <mergeCell ref="A29:AU29"/>
    <mergeCell ref="AV29:AY29"/>
    <mergeCell ref="AZ29:BE29"/>
    <mergeCell ref="BF29:BK29"/>
    <mergeCell ref="CM29:CU29"/>
    <mergeCell ref="CM28:CU28"/>
    <mergeCell ref="BL29:BT29"/>
    <mergeCell ref="BU29:CC29"/>
    <mergeCell ref="CD29:CL29"/>
    <mergeCell ref="CD33:CL33"/>
    <mergeCell ref="CM33:CU33"/>
    <mergeCell ref="BU30:CC30"/>
    <mergeCell ref="BL31:BT31"/>
    <mergeCell ref="BU31:CC31"/>
    <mergeCell ref="BL28:BT28"/>
    <mergeCell ref="CM25:CU25"/>
    <mergeCell ref="CM27:CU27"/>
    <mergeCell ref="BL27:BT27"/>
    <mergeCell ref="BU27:CC27"/>
    <mergeCell ref="CD27:CL27"/>
    <mergeCell ref="CM32:CU32"/>
    <mergeCell ref="CM26:CU26"/>
    <mergeCell ref="CM30:CU30"/>
    <mergeCell ref="CM31:CU31"/>
    <mergeCell ref="CD28:CL28"/>
    <mergeCell ref="A27:AU27"/>
    <mergeCell ref="AV27:AY27"/>
    <mergeCell ref="AZ27:BE27"/>
    <mergeCell ref="BF27:BK27"/>
    <mergeCell ref="AZ26:BE26"/>
    <mergeCell ref="A28:AU28"/>
    <mergeCell ref="BF26:BK26"/>
    <mergeCell ref="AV28:AY28"/>
    <mergeCell ref="AZ28:BE28"/>
    <mergeCell ref="BF28:BK28"/>
    <mergeCell ref="BL24:CU24"/>
    <mergeCell ref="I19:BS19"/>
    <mergeCell ref="U16:BS16"/>
    <mergeCell ref="CH20:CU20"/>
    <mergeCell ref="A24:AU24"/>
    <mergeCell ref="AV24:AY24"/>
    <mergeCell ref="AZ24:BE24"/>
    <mergeCell ref="AJ12:AL12"/>
    <mergeCell ref="BE12:BG12"/>
    <mergeCell ref="BK12:BM12"/>
    <mergeCell ref="AO14:BE14"/>
    <mergeCell ref="BU28:CC28"/>
    <mergeCell ref="BO11:BQ11"/>
    <mergeCell ref="A22:CU22"/>
    <mergeCell ref="CH14:CU14"/>
    <mergeCell ref="CH15:CU15"/>
    <mergeCell ref="BF24:BK24"/>
    <mergeCell ref="AV26:AY26"/>
    <mergeCell ref="BL26:BT26"/>
    <mergeCell ref="BU25:CC25"/>
    <mergeCell ref="CD25:CL25"/>
    <mergeCell ref="BU26:CC26"/>
    <mergeCell ref="CD26:CL26"/>
    <mergeCell ref="BF25:BK25"/>
    <mergeCell ref="CD31:CL31"/>
    <mergeCell ref="CD30:CL30"/>
    <mergeCell ref="A25:AU25"/>
    <mergeCell ref="AV25:AY25"/>
    <mergeCell ref="AZ25:BE25"/>
    <mergeCell ref="BL25:BT25"/>
    <mergeCell ref="A26:AU26"/>
    <mergeCell ref="AZ31:BE31"/>
    <mergeCell ref="A30:AU30"/>
    <mergeCell ref="AV30:AY30"/>
    <mergeCell ref="AZ30:BE30"/>
    <mergeCell ref="BL30:BT30"/>
    <mergeCell ref="A48:AU48"/>
    <mergeCell ref="A46:AU46"/>
    <mergeCell ref="CD32:CL32"/>
    <mergeCell ref="A32:AU32"/>
    <mergeCell ref="A31:AU31"/>
    <mergeCell ref="BU32:CC32"/>
    <mergeCell ref="AV32:AY32"/>
    <mergeCell ref="A34:AU34"/>
    <mergeCell ref="A44:AU44"/>
    <mergeCell ref="A35:AU35"/>
    <mergeCell ref="A38:AU38"/>
    <mergeCell ref="BF34:BK35"/>
    <mergeCell ref="BF30:BK30"/>
    <mergeCell ref="BF31:BK31"/>
    <mergeCell ref="AV31:AY31"/>
    <mergeCell ref="A37:AU37"/>
    <mergeCell ref="AV37:AY37"/>
    <mergeCell ref="AZ37:BE37"/>
    <mergeCell ref="BU37:CC37"/>
    <mergeCell ref="AZ32:BE32"/>
    <mergeCell ref="BL32:BT32"/>
    <mergeCell ref="BF32:BK32"/>
    <mergeCell ref="AV42:AY44"/>
    <mergeCell ref="AZ42:BE44"/>
    <mergeCell ref="BU38:CC41"/>
    <mergeCell ref="BL34:BT35"/>
    <mergeCell ref="BU34:CC35"/>
    <mergeCell ref="BU36:CC36"/>
    <mergeCell ref="A49:AU49"/>
    <mergeCell ref="CM34:CU35"/>
    <mergeCell ref="BF42:BK44"/>
    <mergeCell ref="A45:AU45"/>
    <mergeCell ref="AV45:AY45"/>
    <mergeCell ref="AV34:AY35"/>
    <mergeCell ref="AZ34:BE35"/>
    <mergeCell ref="AV38:AY41"/>
    <mergeCell ref="AZ38:BE41"/>
    <mergeCell ref="A39:AU39"/>
    <mergeCell ref="A57:AU57"/>
    <mergeCell ref="AV57:AY58"/>
    <mergeCell ref="AZ57:BE58"/>
    <mergeCell ref="A58:AU58"/>
    <mergeCell ref="AV49:AY49"/>
    <mergeCell ref="AZ49:BE49"/>
    <mergeCell ref="AV50:AY51"/>
    <mergeCell ref="AZ50:BE51"/>
    <mergeCell ref="AZ53:BE53"/>
    <mergeCell ref="A54:AU54"/>
    <mergeCell ref="BU56:CC56"/>
    <mergeCell ref="CD56:CL56"/>
    <mergeCell ref="AV56:AY56"/>
    <mergeCell ref="AZ56:BE56"/>
    <mergeCell ref="BF56:BK56"/>
    <mergeCell ref="BU61:CC63"/>
    <mergeCell ref="CD61:CL63"/>
    <mergeCell ref="BL59:BT59"/>
    <mergeCell ref="AV53:AY53"/>
    <mergeCell ref="BL49:BT49"/>
    <mergeCell ref="BU49:CC49"/>
    <mergeCell ref="CD49:CL49"/>
    <mergeCell ref="BL57:BT58"/>
    <mergeCell ref="BU57:CC58"/>
    <mergeCell ref="CD57:CL58"/>
    <mergeCell ref="BL50:BT51"/>
    <mergeCell ref="BU53:CC53"/>
    <mergeCell ref="CD50:CL51"/>
    <mergeCell ref="A51:AU51"/>
    <mergeCell ref="BF50:BK51"/>
    <mergeCell ref="A50:AU50"/>
    <mergeCell ref="A61:AU61"/>
    <mergeCell ref="AV61:AY63"/>
    <mergeCell ref="AZ61:BE63"/>
    <mergeCell ref="BF61:BK63"/>
    <mergeCell ref="A56:AU56"/>
    <mergeCell ref="A59:AU59"/>
    <mergeCell ref="A53:AU53"/>
    <mergeCell ref="A52:AU52"/>
    <mergeCell ref="AV52:AY52"/>
    <mergeCell ref="AZ52:BE52"/>
    <mergeCell ref="BF52:BK52"/>
    <mergeCell ref="BL52:BT52"/>
    <mergeCell ref="BU52:CC52"/>
    <mergeCell ref="BF53:BK53"/>
    <mergeCell ref="BL53:BT53"/>
    <mergeCell ref="CD53:CL53"/>
    <mergeCell ref="CD64:CL64"/>
    <mergeCell ref="BU47:CC48"/>
    <mergeCell ref="CD47:CL48"/>
    <mergeCell ref="BU50:CC51"/>
    <mergeCell ref="CD55:CL55"/>
    <mergeCell ref="CD52:CL52"/>
    <mergeCell ref="BL61:BT63"/>
    <mergeCell ref="CM47:CU48"/>
    <mergeCell ref="CM49:CU49"/>
    <mergeCell ref="CM56:CU56"/>
    <mergeCell ref="CM57:CU58"/>
    <mergeCell ref="CM52:CU52"/>
    <mergeCell ref="CM53:CU53"/>
    <mergeCell ref="CM54:CU54"/>
    <mergeCell ref="CM55:CU55"/>
    <mergeCell ref="CM50:CU51"/>
    <mergeCell ref="CM64:CU64"/>
    <mergeCell ref="CM61:CU63"/>
    <mergeCell ref="A62:AU62"/>
    <mergeCell ref="A63:AU63"/>
    <mergeCell ref="A64:AU64"/>
    <mergeCell ref="AV64:AY64"/>
    <mergeCell ref="AZ64:BE64"/>
    <mergeCell ref="BF64:BK64"/>
    <mergeCell ref="BL64:BT64"/>
    <mergeCell ref="BU64:CC64"/>
    <mergeCell ref="CD78:CL79"/>
    <mergeCell ref="CM78:CU79"/>
    <mergeCell ref="A78:AU78"/>
    <mergeCell ref="AZ78:BE79"/>
    <mergeCell ref="BF78:BK79"/>
    <mergeCell ref="BU148:CC148"/>
    <mergeCell ref="BU97:CC99"/>
    <mergeCell ref="AV100:AY101"/>
    <mergeCell ref="AZ100:BE101"/>
    <mergeCell ref="BF100:BK101"/>
    <mergeCell ref="AZ97:BE99"/>
    <mergeCell ref="BF97:BK99"/>
    <mergeCell ref="BL97:BT99"/>
    <mergeCell ref="A100:AU100"/>
    <mergeCell ref="BL78:BT79"/>
    <mergeCell ref="BU78:CC79"/>
    <mergeCell ref="BL100:BT101"/>
    <mergeCell ref="BU100:CC101"/>
    <mergeCell ref="BL80:BT81"/>
    <mergeCell ref="BU80:CC81"/>
    <mergeCell ref="CD80:CL81"/>
    <mergeCell ref="CM80:CU81"/>
    <mergeCell ref="A80:AU80"/>
    <mergeCell ref="AZ148:BE148"/>
    <mergeCell ref="BF148:BK148"/>
    <mergeCell ref="BL148:BT148"/>
    <mergeCell ref="A97:AU97"/>
    <mergeCell ref="AV97:AY99"/>
    <mergeCell ref="BL82:BT83"/>
    <mergeCell ref="BU82:CC83"/>
    <mergeCell ref="CD82:CL83"/>
    <mergeCell ref="CM82:CU83"/>
    <mergeCell ref="A82:AU82"/>
    <mergeCell ref="AV82:AY83"/>
    <mergeCell ref="AZ82:BE83"/>
    <mergeCell ref="BF82:BK83"/>
    <mergeCell ref="A83:AU83"/>
    <mergeCell ref="BL84:BT85"/>
    <mergeCell ref="BU84:CC85"/>
    <mergeCell ref="CD84:CL85"/>
    <mergeCell ref="CM84:CU85"/>
    <mergeCell ref="A84:AU84"/>
    <mergeCell ref="AV84:AY85"/>
    <mergeCell ref="AZ84:BE85"/>
    <mergeCell ref="BF84:BK85"/>
    <mergeCell ref="A85:AU85"/>
    <mergeCell ref="BL86:BT86"/>
    <mergeCell ref="BU86:CC86"/>
    <mergeCell ref="CD86:CL86"/>
    <mergeCell ref="CM86:CU86"/>
    <mergeCell ref="A86:AU86"/>
    <mergeCell ref="AV86:AY86"/>
    <mergeCell ref="AZ86:BE86"/>
    <mergeCell ref="BF86:BK86"/>
    <mergeCell ref="BL87:BT87"/>
    <mergeCell ref="BU87:CC87"/>
    <mergeCell ref="CD87:CL87"/>
    <mergeCell ref="CM87:CU87"/>
    <mergeCell ref="A87:AU87"/>
    <mergeCell ref="AV87:AY87"/>
    <mergeCell ref="AZ87:BE87"/>
    <mergeCell ref="BF87:BK87"/>
    <mergeCell ref="BL88:BT90"/>
    <mergeCell ref="BU88:CC90"/>
    <mergeCell ref="CD88:CL90"/>
    <mergeCell ref="CM88:CU90"/>
    <mergeCell ref="A88:AU88"/>
    <mergeCell ref="AV88:AY90"/>
    <mergeCell ref="AZ88:BE90"/>
    <mergeCell ref="BF88:BK90"/>
    <mergeCell ref="A90:AU90"/>
    <mergeCell ref="A89:AU89"/>
    <mergeCell ref="BL91:BT93"/>
    <mergeCell ref="BU91:CC93"/>
    <mergeCell ref="CD91:CL93"/>
    <mergeCell ref="CM91:CU93"/>
    <mergeCell ref="A91:AU91"/>
    <mergeCell ref="AV91:AY93"/>
    <mergeCell ref="AZ91:BE93"/>
    <mergeCell ref="BF91:BK93"/>
    <mergeCell ref="A93:AU93"/>
    <mergeCell ref="A92:AU92"/>
    <mergeCell ref="A96:AU96"/>
    <mergeCell ref="BL94:BT94"/>
    <mergeCell ref="BU94:CC94"/>
    <mergeCell ref="CD94:CL94"/>
    <mergeCell ref="CM94:CU94"/>
    <mergeCell ref="A94:AU94"/>
    <mergeCell ref="AV94:AY94"/>
    <mergeCell ref="AZ94:BE94"/>
    <mergeCell ref="BF94:BK94"/>
    <mergeCell ref="A148:AU148"/>
    <mergeCell ref="AV148:AY148"/>
    <mergeCell ref="BL95:BT96"/>
    <mergeCell ref="BU95:CC96"/>
    <mergeCell ref="CD95:CL96"/>
    <mergeCell ref="CM95:CU96"/>
    <mergeCell ref="A95:AU95"/>
    <mergeCell ref="AV95:AY96"/>
    <mergeCell ref="AZ95:BE96"/>
    <mergeCell ref="BF95:BK96"/>
    <mergeCell ref="BL102:BT102"/>
    <mergeCell ref="BU102:CC102"/>
    <mergeCell ref="CD102:CL102"/>
    <mergeCell ref="CM102:CU102"/>
    <mergeCell ref="A102:AU102"/>
    <mergeCell ref="AV102:AY102"/>
    <mergeCell ref="AZ102:BE102"/>
    <mergeCell ref="BF102:BK102"/>
    <mergeCell ref="BL103:BT104"/>
    <mergeCell ref="BU103:CC104"/>
    <mergeCell ref="CD103:CL104"/>
    <mergeCell ref="CM103:CU104"/>
    <mergeCell ref="A103:AU103"/>
    <mergeCell ref="AV103:AY104"/>
    <mergeCell ref="AZ103:BE104"/>
    <mergeCell ref="BF103:BK104"/>
    <mergeCell ref="A104:AU104"/>
    <mergeCell ref="BL105:BT106"/>
    <mergeCell ref="BU105:CC106"/>
    <mergeCell ref="CD105:CL106"/>
    <mergeCell ref="CM105:CU106"/>
    <mergeCell ref="A105:AU105"/>
    <mergeCell ref="AV105:AY106"/>
    <mergeCell ref="AZ105:BE106"/>
    <mergeCell ref="BF105:BK106"/>
    <mergeCell ref="A106:AU106"/>
    <mergeCell ref="BL107:BT107"/>
    <mergeCell ref="BU107:CC107"/>
    <mergeCell ref="CD107:CL107"/>
    <mergeCell ref="CM107:CU107"/>
    <mergeCell ref="A107:AU107"/>
    <mergeCell ref="AV107:AY107"/>
    <mergeCell ref="AZ107:BE107"/>
    <mergeCell ref="BF107:BK107"/>
    <mergeCell ref="BL108:BT108"/>
    <mergeCell ref="BU108:CC108"/>
    <mergeCell ref="CD108:CL108"/>
    <mergeCell ref="CM108:CU108"/>
    <mergeCell ref="A108:AU108"/>
    <mergeCell ref="AV108:AY108"/>
    <mergeCell ref="AZ108:BE108"/>
    <mergeCell ref="BF108:BK108"/>
    <mergeCell ref="BL109:BT110"/>
    <mergeCell ref="BU109:CC110"/>
    <mergeCell ref="CD109:CL110"/>
    <mergeCell ref="CM109:CU110"/>
    <mergeCell ref="A109:AU109"/>
    <mergeCell ref="AV109:AY110"/>
    <mergeCell ref="AZ109:BE110"/>
    <mergeCell ref="BF109:BK110"/>
    <mergeCell ref="A110:AU110"/>
    <mergeCell ref="BL111:BT111"/>
    <mergeCell ref="BU111:CC111"/>
    <mergeCell ref="CD111:CL111"/>
    <mergeCell ref="CM111:CU111"/>
    <mergeCell ref="A111:AU111"/>
    <mergeCell ref="AV111:AY111"/>
    <mergeCell ref="AZ111:BE111"/>
    <mergeCell ref="BF111:BK111"/>
    <mergeCell ref="BL112:BT113"/>
    <mergeCell ref="BU112:CC113"/>
    <mergeCell ref="CD112:CL113"/>
    <mergeCell ref="CM112:CU113"/>
    <mergeCell ref="A112:AU112"/>
    <mergeCell ref="AV112:AY113"/>
    <mergeCell ref="AZ112:BE113"/>
    <mergeCell ref="BF112:BK113"/>
    <mergeCell ref="A113:AU113"/>
    <mergeCell ref="BL114:BT114"/>
    <mergeCell ref="BU114:CC114"/>
    <mergeCell ref="CD114:CL114"/>
    <mergeCell ref="CM114:CU114"/>
    <mergeCell ref="A114:AU114"/>
    <mergeCell ref="AV114:AY114"/>
    <mergeCell ref="AZ114:BE114"/>
    <mergeCell ref="BF114:BK114"/>
    <mergeCell ref="BL115:BT116"/>
    <mergeCell ref="BU115:CC116"/>
    <mergeCell ref="CD115:CL116"/>
    <mergeCell ref="CM115:CU116"/>
    <mergeCell ref="A115:AU115"/>
    <mergeCell ref="AV115:AY116"/>
    <mergeCell ref="AZ115:BE116"/>
    <mergeCell ref="BF115:BK116"/>
    <mergeCell ref="A116:AU116"/>
    <mergeCell ref="BL117:BT117"/>
    <mergeCell ref="BU117:CC117"/>
    <mergeCell ref="CD117:CL117"/>
    <mergeCell ref="CM117:CU117"/>
    <mergeCell ref="A117:AU117"/>
    <mergeCell ref="AV117:AY117"/>
    <mergeCell ref="AZ117:BE117"/>
    <mergeCell ref="BF117:BK117"/>
    <mergeCell ref="BL118:BT119"/>
    <mergeCell ref="BU118:CC119"/>
    <mergeCell ref="CD118:CL119"/>
    <mergeCell ref="CM118:CU119"/>
    <mergeCell ref="A118:AU118"/>
    <mergeCell ref="AV118:AY119"/>
    <mergeCell ref="AZ118:BE119"/>
    <mergeCell ref="BF118:BK119"/>
    <mergeCell ref="A119:AU119"/>
    <mergeCell ref="BL120:BT121"/>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CD124:CL124"/>
    <mergeCell ref="CM124:CU124"/>
    <mergeCell ref="A124:AU124"/>
    <mergeCell ref="AV124:AY124"/>
    <mergeCell ref="AZ124:BE124"/>
    <mergeCell ref="BF124:BK124"/>
    <mergeCell ref="AV125:AY126"/>
    <mergeCell ref="AZ125:BE126"/>
    <mergeCell ref="BF125:BK126"/>
    <mergeCell ref="A126:AU126"/>
    <mergeCell ref="BL124:BT124"/>
    <mergeCell ref="BU124:CC124"/>
    <mergeCell ref="A146:AU146"/>
    <mergeCell ref="AV146:AY147"/>
    <mergeCell ref="AZ146:BE147"/>
    <mergeCell ref="BF146:BK147"/>
    <mergeCell ref="A147:AU147"/>
    <mergeCell ref="BL141:BT142"/>
    <mergeCell ref="A141:AU141"/>
    <mergeCell ref="AV141:AY142"/>
    <mergeCell ref="AZ141:BE142"/>
    <mergeCell ref="BF141:BK142"/>
    <mergeCell ref="CD37:CL37"/>
    <mergeCell ref="CM37:CU37"/>
    <mergeCell ref="BL146:BT147"/>
    <mergeCell ref="BU146:CC147"/>
    <mergeCell ref="CD146:CL147"/>
    <mergeCell ref="CM146:CU147"/>
    <mergeCell ref="BU141:CC142"/>
    <mergeCell ref="CD141:CL142"/>
    <mergeCell ref="CM141:CU142"/>
    <mergeCell ref="BU65:CC65"/>
    <mergeCell ref="BF37:BK37"/>
    <mergeCell ref="BL37:BT37"/>
    <mergeCell ref="BL149:BT150"/>
    <mergeCell ref="A67:AU67"/>
    <mergeCell ref="A40:AU40"/>
    <mergeCell ref="A43:AU43"/>
    <mergeCell ref="A79:AU79"/>
    <mergeCell ref="AV78:AY79"/>
    <mergeCell ref="A66:AU66"/>
    <mergeCell ref="AV66:AY67"/>
    <mergeCell ref="BU149:CC150"/>
    <mergeCell ref="CD149:CL150"/>
    <mergeCell ref="CM149:CU150"/>
    <mergeCell ref="A149:AU149"/>
    <mergeCell ref="AV149:AY150"/>
    <mergeCell ref="AZ149:BE150"/>
    <mergeCell ref="BF149:BK150"/>
    <mergeCell ref="A150:AU150"/>
    <mergeCell ref="BL151:BT151"/>
    <mergeCell ref="BU151:CC151"/>
    <mergeCell ref="CD151:CL151"/>
    <mergeCell ref="CM151:CU151"/>
    <mergeCell ref="A151:AU151"/>
    <mergeCell ref="AV151:AY151"/>
    <mergeCell ref="AZ151:BE151"/>
    <mergeCell ref="BF151:BK151"/>
    <mergeCell ref="BL152:BT152"/>
    <mergeCell ref="BU152:CC152"/>
    <mergeCell ref="CD152:CL152"/>
    <mergeCell ref="CM152:CU152"/>
    <mergeCell ref="A152:AU152"/>
    <mergeCell ref="AV152:AY152"/>
    <mergeCell ref="AZ152:BE152"/>
    <mergeCell ref="BF152:BK152"/>
    <mergeCell ref="CD153:CL153"/>
    <mergeCell ref="CM153:CU153"/>
    <mergeCell ref="A153:AU153"/>
    <mergeCell ref="AV153:AY153"/>
    <mergeCell ref="AZ153:BE153"/>
    <mergeCell ref="BF153:BK153"/>
    <mergeCell ref="AV154:AY155"/>
    <mergeCell ref="AZ154:BE155"/>
    <mergeCell ref="BF154:BK155"/>
    <mergeCell ref="A155:AU155"/>
    <mergeCell ref="BL153:BT153"/>
    <mergeCell ref="BU153:CC153"/>
    <mergeCell ref="CM156:CU156"/>
    <mergeCell ref="A156:AU156"/>
    <mergeCell ref="AV156:AY156"/>
    <mergeCell ref="AZ156:BE156"/>
    <mergeCell ref="BF156:BK156"/>
    <mergeCell ref="BL154:BT155"/>
    <mergeCell ref="BU154:CC155"/>
    <mergeCell ref="CD154:CL155"/>
    <mergeCell ref="CM154:CU155"/>
    <mergeCell ref="A154:AU154"/>
    <mergeCell ref="A164:CU165"/>
    <mergeCell ref="A167:CU169"/>
    <mergeCell ref="A178:CU180"/>
    <mergeCell ref="A175:CU176"/>
    <mergeCell ref="A172:CU174"/>
    <mergeCell ref="A170:CU171"/>
    <mergeCell ref="BL156:BT156"/>
    <mergeCell ref="BU156:CC156"/>
    <mergeCell ref="CD156:CL156"/>
    <mergeCell ref="A81:AU81"/>
    <mergeCell ref="AV80:AY81"/>
    <mergeCell ref="AZ80:BE81"/>
    <mergeCell ref="BF80:BK81"/>
    <mergeCell ref="A98:AU98"/>
    <mergeCell ref="A99:AU99"/>
    <mergeCell ref="A142:AU142"/>
    <mergeCell ref="CD148:CL148"/>
    <mergeCell ref="CM148:CU148"/>
    <mergeCell ref="A65:AU65"/>
    <mergeCell ref="AV65:AY65"/>
    <mergeCell ref="AZ65:BE65"/>
    <mergeCell ref="BF65:BK65"/>
    <mergeCell ref="BL65:BT65"/>
    <mergeCell ref="CD65:CL65"/>
    <mergeCell ref="CM65:CU65"/>
    <mergeCell ref="BL143:BT145"/>
    <mergeCell ref="BU143:CC145"/>
    <mergeCell ref="CD143:CL145"/>
    <mergeCell ref="CD97:CL99"/>
    <mergeCell ref="CM97:CU99"/>
    <mergeCell ref="BL125:BT126"/>
    <mergeCell ref="BU125:CC126"/>
    <mergeCell ref="CM143:CU145"/>
    <mergeCell ref="CD100:CL101"/>
    <mergeCell ref="CM100:CU101"/>
    <mergeCell ref="CM125:CU126"/>
    <mergeCell ref="A101:AU101"/>
    <mergeCell ref="A143:AU143"/>
    <mergeCell ref="AV143:AY145"/>
    <mergeCell ref="AZ143:BE145"/>
    <mergeCell ref="BF143:BK145"/>
    <mergeCell ref="CD125:CL126"/>
    <mergeCell ref="A125:AU125"/>
    <mergeCell ref="AV128:AY128"/>
    <mergeCell ref="AZ128:BE128"/>
    <mergeCell ref="BF128:BK128"/>
    <mergeCell ref="A127:AU127"/>
    <mergeCell ref="A129:AU129"/>
    <mergeCell ref="A145:AU145"/>
    <mergeCell ref="AZ129:BE129"/>
    <mergeCell ref="BF129:BK129"/>
    <mergeCell ref="A132:AU132"/>
    <mergeCell ref="AV132:AY132"/>
    <mergeCell ref="AZ132:BE132"/>
    <mergeCell ref="BF132:BK132"/>
    <mergeCell ref="A135:AU135"/>
    <mergeCell ref="CM127:CU127"/>
    <mergeCell ref="BL128:BT128"/>
    <mergeCell ref="BU128:CC128"/>
    <mergeCell ref="CD128:CL128"/>
    <mergeCell ref="CM128:CU128"/>
    <mergeCell ref="A144:AU144"/>
    <mergeCell ref="AV127:AY127"/>
    <mergeCell ref="AZ127:BE127"/>
    <mergeCell ref="BF127:BK127"/>
    <mergeCell ref="A128:AU128"/>
    <mergeCell ref="BL129:BT129"/>
    <mergeCell ref="BU129:CC129"/>
    <mergeCell ref="CD129:CL129"/>
    <mergeCell ref="BL127:BT127"/>
    <mergeCell ref="BU127:CC127"/>
    <mergeCell ref="CD127:CL127"/>
    <mergeCell ref="CM129:CU129"/>
    <mergeCell ref="A130:AU130"/>
    <mergeCell ref="AV130:AY130"/>
    <mergeCell ref="AZ130:BE130"/>
    <mergeCell ref="BF130:BK130"/>
    <mergeCell ref="BL130:BT130"/>
    <mergeCell ref="BU130:CC130"/>
    <mergeCell ref="CD130:CL130"/>
    <mergeCell ref="CM130:CU130"/>
    <mergeCell ref="AV129:AY129"/>
    <mergeCell ref="CD131:CL131"/>
    <mergeCell ref="CM131:CU131"/>
    <mergeCell ref="A131:AU131"/>
    <mergeCell ref="AV131:AY131"/>
    <mergeCell ref="AZ131:BE131"/>
    <mergeCell ref="BF131:BK131"/>
    <mergeCell ref="BL131:BT131"/>
    <mergeCell ref="BU131:CC131"/>
    <mergeCell ref="BL132:BT132"/>
    <mergeCell ref="BU132:CC132"/>
    <mergeCell ref="CD132:CL132"/>
    <mergeCell ref="CM132:CU132"/>
    <mergeCell ref="A133:AU133"/>
    <mergeCell ref="AV133:AY133"/>
    <mergeCell ref="AZ133:BE133"/>
    <mergeCell ref="BF133:BK133"/>
    <mergeCell ref="BL133:BT133"/>
    <mergeCell ref="BU133:CC133"/>
    <mergeCell ref="CD133:CL133"/>
    <mergeCell ref="CM133:CU133"/>
    <mergeCell ref="A134:AU134"/>
    <mergeCell ref="AV134:AY134"/>
    <mergeCell ref="AZ134:BE134"/>
    <mergeCell ref="BF134:BK134"/>
    <mergeCell ref="BL134:BT134"/>
    <mergeCell ref="BU134:CC134"/>
    <mergeCell ref="CD134:CL134"/>
    <mergeCell ref="CM134:CU134"/>
    <mergeCell ref="AV135:AY135"/>
    <mergeCell ref="AZ135:BE135"/>
    <mergeCell ref="BF135:BK135"/>
    <mergeCell ref="BL135:BT135"/>
    <mergeCell ref="BU135:CC135"/>
    <mergeCell ref="CD135:CL135"/>
    <mergeCell ref="CM135:CU135"/>
    <mergeCell ref="CD136:CL136"/>
    <mergeCell ref="CM136:CU136"/>
    <mergeCell ref="CD138:CL138"/>
    <mergeCell ref="CM138:CU138"/>
    <mergeCell ref="CD137:CL137"/>
    <mergeCell ref="CM137:CU137"/>
    <mergeCell ref="A136:AU136"/>
    <mergeCell ref="AV136:AY136"/>
    <mergeCell ref="AZ136:BE136"/>
    <mergeCell ref="BF136:BK136"/>
    <mergeCell ref="BL136:BT136"/>
    <mergeCell ref="BU136:CC136"/>
    <mergeCell ref="BL140:BT140"/>
    <mergeCell ref="BU140:CC140"/>
    <mergeCell ref="CD140:CL140"/>
    <mergeCell ref="CM140:CU140"/>
    <mergeCell ref="A137:AU137"/>
    <mergeCell ref="AV137:AY137"/>
    <mergeCell ref="AZ137:BE137"/>
    <mergeCell ref="BF137:BK137"/>
    <mergeCell ref="BL137:BT137"/>
    <mergeCell ref="BU137:CC137"/>
    <mergeCell ref="AZ139:BE139"/>
    <mergeCell ref="BF139:BK139"/>
    <mergeCell ref="A140:AU140"/>
    <mergeCell ref="AV140:AY140"/>
    <mergeCell ref="AZ140:BE140"/>
    <mergeCell ref="BF140:BK140"/>
    <mergeCell ref="A139:AU139"/>
    <mergeCell ref="AV139:AY139"/>
    <mergeCell ref="BL139:BT139"/>
    <mergeCell ref="BU139:CC139"/>
    <mergeCell ref="A138:AU138"/>
    <mergeCell ref="AV138:AY138"/>
    <mergeCell ref="CD139:CL139"/>
    <mergeCell ref="CM139:CU139"/>
    <mergeCell ref="AZ138:BE138"/>
    <mergeCell ref="BF138:BK138"/>
    <mergeCell ref="BL138:BT138"/>
    <mergeCell ref="BU138:CC138"/>
    <mergeCell ref="AV54:AY54"/>
    <mergeCell ref="AZ54:BE54"/>
    <mergeCell ref="BF54:BK54"/>
    <mergeCell ref="BL54:BT54"/>
    <mergeCell ref="BU54:CC54"/>
    <mergeCell ref="CD54:CL54"/>
    <mergeCell ref="A55:AU55"/>
    <mergeCell ref="AV55:AY55"/>
    <mergeCell ref="AZ55:BE55"/>
    <mergeCell ref="BF55:BK55"/>
    <mergeCell ref="BL55:BT55"/>
    <mergeCell ref="BU55:CC55"/>
  </mergeCells>
  <printOptions/>
  <pageMargins left="0.3937007874015748" right="0.3937007874015748" top="0.7874015748031497" bottom="0.3937007874015748" header="0.2755905511811024" footer="0.2755905511811024"/>
  <pageSetup horizontalDpi="600" verticalDpi="600" orientation="landscape" paperSize="9" scale="85" r:id="rId1"/>
  <rowBreaks count="2" manualBreakCount="2">
    <brk id="43" max="98" man="1"/>
    <brk id="116" max="98" man="1"/>
  </rowBreaks>
</worksheet>
</file>

<file path=xl/worksheets/sheet2.xml><?xml version="1.0" encoding="utf-8"?>
<worksheet xmlns="http://schemas.openxmlformats.org/spreadsheetml/2006/main" xmlns:r="http://schemas.openxmlformats.org/officeDocument/2006/relationships">
  <sheetPr>
    <tabColor indexed="48"/>
  </sheetPr>
  <dimension ref="A1:DA92"/>
  <sheetViews>
    <sheetView view="pageBreakPreview" zoomScaleSheetLayoutView="100" zoomScalePageLayoutView="0" workbookViewId="0" topLeftCell="A6">
      <selection activeCell="BQ24" sqref="BQ24:BX25"/>
    </sheetView>
  </sheetViews>
  <sheetFormatPr defaultColWidth="1.37890625" defaultRowHeight="12.75"/>
  <cols>
    <col min="1" max="66" width="1.37890625" style="3" customWidth="1"/>
    <col min="67" max="67" width="1.37890625" style="3" hidden="1" customWidth="1"/>
    <col min="68" max="68" width="9.375" style="113" customWidth="1"/>
    <col min="69" max="75" width="1.37890625" style="3" customWidth="1"/>
    <col min="76" max="76" width="2.25390625" style="3" customWidth="1"/>
    <col min="77" max="83" width="1.37890625" style="3" customWidth="1"/>
    <col min="84" max="84" width="2.625" style="3" customWidth="1"/>
    <col min="85" max="91" width="1.37890625" style="3" customWidth="1"/>
    <col min="92" max="92" width="2.875" style="3" customWidth="1"/>
    <col min="93" max="98" width="1.37890625" style="3" customWidth="1"/>
    <col min="99" max="99" width="1.00390625" style="3" customWidth="1"/>
    <col min="100" max="100" width="1.37890625" style="3" hidden="1" customWidth="1"/>
    <col min="101" max="16384" width="1.37890625" style="3" customWidth="1"/>
  </cols>
  <sheetData>
    <row r="1" spans="1:100" ht="12.75" customHeight="1">
      <c r="A1" s="281" t="s">
        <v>242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row>
    <row r="3" spans="1:100" s="2" customFormat="1" ht="12" customHeight="1">
      <c r="A3" s="432" t="s">
        <v>229</v>
      </c>
      <c r="B3" s="432"/>
      <c r="C3" s="432"/>
      <c r="D3" s="432"/>
      <c r="E3" s="433"/>
      <c r="F3" s="432" t="s">
        <v>41</v>
      </c>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3"/>
      <c r="BD3" s="434" t="s">
        <v>329</v>
      </c>
      <c r="BE3" s="432"/>
      <c r="BF3" s="432"/>
      <c r="BG3" s="432"/>
      <c r="BH3" s="432"/>
      <c r="BI3" s="433"/>
      <c r="BJ3" s="434" t="s">
        <v>233</v>
      </c>
      <c r="BK3" s="432"/>
      <c r="BL3" s="432"/>
      <c r="BM3" s="432"/>
      <c r="BN3" s="432"/>
      <c r="BO3" s="433"/>
      <c r="BP3" s="363" t="s">
        <v>469</v>
      </c>
      <c r="BQ3" s="435" t="s">
        <v>30</v>
      </c>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row>
    <row r="4" spans="1:100" s="2" customFormat="1" ht="12" customHeight="1">
      <c r="A4" s="366" t="s">
        <v>230</v>
      </c>
      <c r="B4" s="366"/>
      <c r="C4" s="366"/>
      <c r="D4" s="366"/>
      <c r="E4" s="367"/>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7"/>
      <c r="BD4" s="418" t="s">
        <v>231</v>
      </c>
      <c r="BE4" s="366"/>
      <c r="BF4" s="366"/>
      <c r="BG4" s="366"/>
      <c r="BH4" s="366"/>
      <c r="BI4" s="367"/>
      <c r="BJ4" s="418" t="s">
        <v>234</v>
      </c>
      <c r="BK4" s="366"/>
      <c r="BL4" s="366"/>
      <c r="BM4" s="366"/>
      <c r="BN4" s="366"/>
      <c r="BO4" s="367"/>
      <c r="BP4" s="364"/>
      <c r="BQ4" s="418" t="s">
        <v>387</v>
      </c>
      <c r="BR4" s="366"/>
      <c r="BS4" s="366"/>
      <c r="BT4" s="366"/>
      <c r="BU4" s="366"/>
      <c r="BV4" s="366"/>
      <c r="BW4" s="366"/>
      <c r="BX4" s="367"/>
      <c r="BY4" s="418" t="s">
        <v>388</v>
      </c>
      <c r="BZ4" s="366"/>
      <c r="CA4" s="366"/>
      <c r="CB4" s="366"/>
      <c r="CC4" s="366"/>
      <c r="CD4" s="366"/>
      <c r="CE4" s="366"/>
      <c r="CF4" s="367"/>
      <c r="CG4" s="418" t="s">
        <v>481</v>
      </c>
      <c r="CH4" s="366"/>
      <c r="CI4" s="366"/>
      <c r="CJ4" s="366"/>
      <c r="CK4" s="366"/>
      <c r="CL4" s="366"/>
      <c r="CM4" s="366"/>
      <c r="CN4" s="367"/>
      <c r="CO4" s="418" t="s">
        <v>39</v>
      </c>
      <c r="CP4" s="366"/>
      <c r="CQ4" s="366"/>
      <c r="CR4" s="366"/>
      <c r="CS4" s="366"/>
      <c r="CT4" s="366"/>
      <c r="CU4" s="366"/>
      <c r="CV4" s="366"/>
    </row>
    <row r="5" spans="1:100" s="2" customFormat="1" ht="12" customHeight="1">
      <c r="A5" s="366"/>
      <c r="B5" s="366"/>
      <c r="C5" s="366"/>
      <c r="D5" s="366"/>
      <c r="E5" s="367"/>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7"/>
      <c r="BD5" s="418"/>
      <c r="BE5" s="366"/>
      <c r="BF5" s="366"/>
      <c r="BG5" s="366"/>
      <c r="BH5" s="366"/>
      <c r="BI5" s="367"/>
      <c r="BJ5" s="418" t="s">
        <v>235</v>
      </c>
      <c r="BK5" s="366"/>
      <c r="BL5" s="366"/>
      <c r="BM5" s="366"/>
      <c r="BN5" s="366"/>
      <c r="BO5" s="367"/>
      <c r="BP5" s="364"/>
      <c r="BQ5" s="418" t="s">
        <v>236</v>
      </c>
      <c r="BR5" s="366"/>
      <c r="BS5" s="366"/>
      <c r="BT5" s="366"/>
      <c r="BU5" s="366"/>
      <c r="BV5" s="366"/>
      <c r="BW5" s="366"/>
      <c r="BX5" s="367"/>
      <c r="BY5" s="418" t="s">
        <v>238</v>
      </c>
      <c r="BZ5" s="366"/>
      <c r="CA5" s="366"/>
      <c r="CB5" s="366"/>
      <c r="CC5" s="366"/>
      <c r="CD5" s="366"/>
      <c r="CE5" s="366"/>
      <c r="CF5" s="367"/>
      <c r="CG5" s="418" t="s">
        <v>241</v>
      </c>
      <c r="CH5" s="366"/>
      <c r="CI5" s="366"/>
      <c r="CJ5" s="366"/>
      <c r="CK5" s="366"/>
      <c r="CL5" s="366"/>
      <c r="CM5" s="366"/>
      <c r="CN5" s="367"/>
      <c r="CO5" s="418" t="s">
        <v>40</v>
      </c>
      <c r="CP5" s="366"/>
      <c r="CQ5" s="366"/>
      <c r="CR5" s="366"/>
      <c r="CS5" s="366"/>
      <c r="CT5" s="366"/>
      <c r="CU5" s="366"/>
      <c r="CV5" s="366"/>
    </row>
    <row r="6" spans="1:100" s="2" customFormat="1" ht="12" customHeight="1">
      <c r="A6" s="366"/>
      <c r="B6" s="366"/>
      <c r="C6" s="366"/>
      <c r="D6" s="366"/>
      <c r="E6" s="367"/>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7"/>
      <c r="BD6" s="418"/>
      <c r="BE6" s="366"/>
      <c r="BF6" s="366"/>
      <c r="BG6" s="366"/>
      <c r="BH6" s="366"/>
      <c r="BI6" s="367"/>
      <c r="BJ6" s="418"/>
      <c r="BK6" s="366"/>
      <c r="BL6" s="366"/>
      <c r="BM6" s="366"/>
      <c r="BN6" s="366"/>
      <c r="BO6" s="367"/>
      <c r="BP6" s="364"/>
      <c r="BQ6" s="418" t="s">
        <v>237</v>
      </c>
      <c r="BR6" s="366"/>
      <c r="BS6" s="366"/>
      <c r="BT6" s="366"/>
      <c r="BU6" s="366"/>
      <c r="BV6" s="366"/>
      <c r="BW6" s="366"/>
      <c r="BX6" s="367"/>
      <c r="BY6" s="418" t="s">
        <v>36</v>
      </c>
      <c r="BZ6" s="366"/>
      <c r="CA6" s="366"/>
      <c r="CB6" s="366"/>
      <c r="CC6" s="366"/>
      <c r="CD6" s="366"/>
      <c r="CE6" s="366"/>
      <c r="CF6" s="367"/>
      <c r="CG6" s="418" t="s">
        <v>36</v>
      </c>
      <c r="CH6" s="366"/>
      <c r="CI6" s="366"/>
      <c r="CJ6" s="366"/>
      <c r="CK6" s="366"/>
      <c r="CL6" s="366"/>
      <c r="CM6" s="366"/>
      <c r="CN6" s="367"/>
      <c r="CO6" s="418" t="s">
        <v>36</v>
      </c>
      <c r="CP6" s="366"/>
      <c r="CQ6" s="366"/>
      <c r="CR6" s="366"/>
      <c r="CS6" s="366"/>
      <c r="CT6" s="366"/>
      <c r="CU6" s="366"/>
      <c r="CV6" s="366"/>
    </row>
    <row r="7" spans="1:100" s="2" customFormat="1" ht="24.75" customHeight="1">
      <c r="A7" s="360"/>
      <c r="B7" s="360"/>
      <c r="C7" s="360"/>
      <c r="D7" s="360"/>
      <c r="E7" s="361"/>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7"/>
      <c r="BD7" s="418"/>
      <c r="BE7" s="366"/>
      <c r="BF7" s="366"/>
      <c r="BG7" s="366"/>
      <c r="BH7" s="366"/>
      <c r="BI7" s="367"/>
      <c r="BJ7" s="418"/>
      <c r="BK7" s="366"/>
      <c r="BL7" s="366"/>
      <c r="BM7" s="366"/>
      <c r="BN7" s="366"/>
      <c r="BO7" s="367"/>
      <c r="BP7" s="365"/>
      <c r="BQ7" s="418" t="s">
        <v>239</v>
      </c>
      <c r="BR7" s="366"/>
      <c r="BS7" s="366"/>
      <c r="BT7" s="366"/>
      <c r="BU7" s="366"/>
      <c r="BV7" s="366"/>
      <c r="BW7" s="366"/>
      <c r="BX7" s="367"/>
      <c r="BY7" s="418" t="s">
        <v>240</v>
      </c>
      <c r="BZ7" s="366"/>
      <c r="CA7" s="366"/>
      <c r="CB7" s="366"/>
      <c r="CC7" s="366"/>
      <c r="CD7" s="366"/>
      <c r="CE7" s="366"/>
      <c r="CF7" s="367"/>
      <c r="CG7" s="418" t="s">
        <v>240</v>
      </c>
      <c r="CH7" s="366"/>
      <c r="CI7" s="366"/>
      <c r="CJ7" s="366"/>
      <c r="CK7" s="366"/>
      <c r="CL7" s="366"/>
      <c r="CM7" s="366"/>
      <c r="CN7" s="367"/>
      <c r="CO7" s="418" t="s">
        <v>37</v>
      </c>
      <c r="CP7" s="366"/>
      <c r="CQ7" s="366"/>
      <c r="CR7" s="366"/>
      <c r="CS7" s="366"/>
      <c r="CT7" s="366"/>
      <c r="CU7" s="366"/>
      <c r="CV7" s="366"/>
    </row>
    <row r="8" spans="1:100" s="2" customFormat="1" ht="12" customHeight="1" thickBot="1">
      <c r="A8" s="362">
        <v>1</v>
      </c>
      <c r="B8" s="362"/>
      <c r="C8" s="362"/>
      <c r="D8" s="362"/>
      <c r="E8" s="276"/>
      <c r="F8" s="276">
        <v>2</v>
      </c>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431">
        <v>3</v>
      </c>
      <c r="BE8" s="431"/>
      <c r="BF8" s="431"/>
      <c r="BG8" s="431"/>
      <c r="BH8" s="431"/>
      <c r="BI8" s="431"/>
      <c r="BJ8" s="431">
        <v>4</v>
      </c>
      <c r="BK8" s="431"/>
      <c r="BL8" s="431"/>
      <c r="BM8" s="431"/>
      <c r="BN8" s="431"/>
      <c r="BO8" s="431"/>
      <c r="BP8" s="111" t="s">
        <v>470</v>
      </c>
      <c r="BQ8" s="431">
        <v>5</v>
      </c>
      <c r="BR8" s="431"/>
      <c r="BS8" s="431"/>
      <c r="BT8" s="431"/>
      <c r="BU8" s="431"/>
      <c r="BV8" s="431"/>
      <c r="BW8" s="431"/>
      <c r="BX8" s="431"/>
      <c r="BY8" s="431">
        <v>6</v>
      </c>
      <c r="BZ8" s="431"/>
      <c r="CA8" s="431"/>
      <c r="CB8" s="431"/>
      <c r="CC8" s="431"/>
      <c r="CD8" s="431"/>
      <c r="CE8" s="431"/>
      <c r="CF8" s="431"/>
      <c r="CG8" s="431">
        <v>7</v>
      </c>
      <c r="CH8" s="431"/>
      <c r="CI8" s="431"/>
      <c r="CJ8" s="431"/>
      <c r="CK8" s="431"/>
      <c r="CL8" s="431"/>
      <c r="CM8" s="431"/>
      <c r="CN8" s="431"/>
      <c r="CO8" s="431">
        <v>8</v>
      </c>
      <c r="CP8" s="431"/>
      <c r="CQ8" s="431"/>
      <c r="CR8" s="431"/>
      <c r="CS8" s="431"/>
      <c r="CT8" s="431"/>
      <c r="CU8" s="431"/>
      <c r="CV8" s="434"/>
    </row>
    <row r="9" spans="1:105" ht="15" customHeight="1">
      <c r="A9" s="370" t="s">
        <v>243</v>
      </c>
      <c r="B9" s="370"/>
      <c r="C9" s="370"/>
      <c r="D9" s="370"/>
      <c r="E9" s="371"/>
      <c r="F9" s="214" t="s">
        <v>244</v>
      </c>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436" t="s">
        <v>232</v>
      </c>
      <c r="BE9" s="437"/>
      <c r="BF9" s="437"/>
      <c r="BG9" s="437"/>
      <c r="BH9" s="437"/>
      <c r="BI9" s="437"/>
      <c r="BJ9" s="423" t="s">
        <v>54</v>
      </c>
      <c r="BK9" s="423"/>
      <c r="BL9" s="423"/>
      <c r="BM9" s="423"/>
      <c r="BN9" s="423"/>
      <c r="BO9" s="423"/>
      <c r="BP9" s="110"/>
      <c r="BQ9" s="422">
        <f>BQ30+BQ36+BQ47</f>
        <v>613510</v>
      </c>
      <c r="BR9" s="422"/>
      <c r="BS9" s="422"/>
      <c r="BT9" s="422"/>
      <c r="BU9" s="422"/>
      <c r="BV9" s="422"/>
      <c r="BW9" s="422"/>
      <c r="BX9" s="422"/>
      <c r="BY9" s="422">
        <f>BY30+BY36+BY47</f>
        <v>475510</v>
      </c>
      <c r="BZ9" s="422"/>
      <c r="CA9" s="422"/>
      <c r="CB9" s="422"/>
      <c r="CC9" s="422"/>
      <c r="CD9" s="422"/>
      <c r="CE9" s="422"/>
      <c r="CF9" s="422"/>
      <c r="CG9" s="422">
        <f>CG30+CG36+CG47</f>
        <v>475510</v>
      </c>
      <c r="CH9" s="422"/>
      <c r="CI9" s="422"/>
      <c r="CJ9" s="422"/>
      <c r="CK9" s="422"/>
      <c r="CL9" s="422"/>
      <c r="CM9" s="422"/>
      <c r="CN9" s="422"/>
      <c r="CO9" s="424"/>
      <c r="CP9" s="424"/>
      <c r="CQ9" s="424"/>
      <c r="CR9" s="424"/>
      <c r="CS9" s="424"/>
      <c r="CT9" s="424"/>
      <c r="CU9" s="424"/>
      <c r="CV9" s="425"/>
      <c r="DA9" s="3" t="s">
        <v>341</v>
      </c>
    </row>
    <row r="10" spans="1:100" ht="12.75">
      <c r="A10" s="329" t="s">
        <v>246</v>
      </c>
      <c r="B10" s="329"/>
      <c r="C10" s="329"/>
      <c r="D10" s="329"/>
      <c r="E10" s="334"/>
      <c r="F10" s="269" t="s">
        <v>47</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394"/>
      <c r="BD10" s="144" t="s">
        <v>247</v>
      </c>
      <c r="BE10" s="145"/>
      <c r="BF10" s="145"/>
      <c r="BG10" s="145"/>
      <c r="BH10" s="145"/>
      <c r="BI10" s="146"/>
      <c r="BJ10" s="153" t="s">
        <v>54</v>
      </c>
      <c r="BK10" s="145"/>
      <c r="BL10" s="145"/>
      <c r="BM10" s="145"/>
      <c r="BN10" s="145"/>
      <c r="BO10" s="146"/>
      <c r="BP10" s="107"/>
      <c r="BQ10" s="156"/>
      <c r="BR10" s="157"/>
      <c r="BS10" s="157"/>
      <c r="BT10" s="157"/>
      <c r="BU10" s="157"/>
      <c r="BV10" s="157"/>
      <c r="BW10" s="157"/>
      <c r="BX10" s="158"/>
      <c r="BY10" s="156"/>
      <c r="BZ10" s="157"/>
      <c r="CA10" s="157"/>
      <c r="CB10" s="157"/>
      <c r="CC10" s="157"/>
      <c r="CD10" s="157"/>
      <c r="CE10" s="157"/>
      <c r="CF10" s="158"/>
      <c r="CG10" s="156"/>
      <c r="CH10" s="157"/>
      <c r="CI10" s="157"/>
      <c r="CJ10" s="157"/>
      <c r="CK10" s="157"/>
      <c r="CL10" s="157"/>
      <c r="CM10" s="157"/>
      <c r="CN10" s="158"/>
      <c r="CO10" s="326"/>
      <c r="CP10" s="327"/>
      <c r="CQ10" s="327"/>
      <c r="CR10" s="327"/>
      <c r="CS10" s="327"/>
      <c r="CT10" s="327"/>
      <c r="CU10" s="327"/>
      <c r="CV10" s="328"/>
    </row>
    <row r="11" spans="1:100" ht="12.75">
      <c r="A11" s="329"/>
      <c r="B11" s="329"/>
      <c r="C11" s="329"/>
      <c r="D11" s="329"/>
      <c r="E11" s="334"/>
      <c r="F11" s="344" t="s">
        <v>262</v>
      </c>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147"/>
      <c r="BE11" s="148"/>
      <c r="BF11" s="148"/>
      <c r="BG11" s="148"/>
      <c r="BH11" s="148"/>
      <c r="BI11" s="149"/>
      <c r="BJ11" s="154"/>
      <c r="BK11" s="148"/>
      <c r="BL11" s="148"/>
      <c r="BM11" s="148"/>
      <c r="BN11" s="148"/>
      <c r="BO11" s="149"/>
      <c r="BP11" s="108"/>
      <c r="BQ11" s="419"/>
      <c r="BR11" s="420"/>
      <c r="BS11" s="420"/>
      <c r="BT11" s="420"/>
      <c r="BU11" s="420"/>
      <c r="BV11" s="420"/>
      <c r="BW11" s="420"/>
      <c r="BX11" s="421"/>
      <c r="BY11" s="419"/>
      <c r="BZ11" s="420"/>
      <c r="CA11" s="420"/>
      <c r="CB11" s="420"/>
      <c r="CC11" s="420"/>
      <c r="CD11" s="420"/>
      <c r="CE11" s="420"/>
      <c r="CF11" s="421"/>
      <c r="CG11" s="419"/>
      <c r="CH11" s="420"/>
      <c r="CI11" s="420"/>
      <c r="CJ11" s="420"/>
      <c r="CK11" s="420"/>
      <c r="CL11" s="420"/>
      <c r="CM11" s="420"/>
      <c r="CN11" s="421"/>
      <c r="CO11" s="428"/>
      <c r="CP11" s="429"/>
      <c r="CQ11" s="429"/>
      <c r="CR11" s="429"/>
      <c r="CS11" s="429"/>
      <c r="CT11" s="429"/>
      <c r="CU11" s="429"/>
      <c r="CV11" s="430"/>
    </row>
    <row r="12" spans="1:100" ht="12.75">
      <c r="A12" s="329"/>
      <c r="B12" s="329"/>
      <c r="C12" s="329"/>
      <c r="D12" s="329"/>
      <c r="E12" s="334"/>
      <c r="F12" s="344" t="s">
        <v>263</v>
      </c>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6"/>
      <c r="BD12" s="147"/>
      <c r="BE12" s="148"/>
      <c r="BF12" s="148"/>
      <c r="BG12" s="148"/>
      <c r="BH12" s="148"/>
      <c r="BI12" s="149"/>
      <c r="BJ12" s="154"/>
      <c r="BK12" s="148"/>
      <c r="BL12" s="148"/>
      <c r="BM12" s="148"/>
      <c r="BN12" s="148"/>
      <c r="BO12" s="149"/>
      <c r="BP12" s="108"/>
      <c r="BQ12" s="419"/>
      <c r="BR12" s="420"/>
      <c r="BS12" s="420"/>
      <c r="BT12" s="420"/>
      <c r="BU12" s="420"/>
      <c r="BV12" s="420"/>
      <c r="BW12" s="420"/>
      <c r="BX12" s="421"/>
      <c r="BY12" s="419"/>
      <c r="BZ12" s="420"/>
      <c r="CA12" s="420"/>
      <c r="CB12" s="420"/>
      <c r="CC12" s="420"/>
      <c r="CD12" s="420"/>
      <c r="CE12" s="420"/>
      <c r="CF12" s="421"/>
      <c r="CG12" s="419"/>
      <c r="CH12" s="420"/>
      <c r="CI12" s="420"/>
      <c r="CJ12" s="420"/>
      <c r="CK12" s="420"/>
      <c r="CL12" s="420"/>
      <c r="CM12" s="420"/>
      <c r="CN12" s="421"/>
      <c r="CO12" s="428"/>
      <c r="CP12" s="429"/>
      <c r="CQ12" s="429"/>
      <c r="CR12" s="429"/>
      <c r="CS12" s="429"/>
      <c r="CT12" s="429"/>
      <c r="CU12" s="429"/>
      <c r="CV12" s="430"/>
    </row>
    <row r="13" spans="1:100" ht="12.75">
      <c r="A13" s="329"/>
      <c r="B13" s="329"/>
      <c r="C13" s="329"/>
      <c r="D13" s="329"/>
      <c r="E13" s="334"/>
      <c r="F13" s="344" t="s">
        <v>264</v>
      </c>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6"/>
      <c r="BD13" s="147"/>
      <c r="BE13" s="148"/>
      <c r="BF13" s="148"/>
      <c r="BG13" s="148"/>
      <c r="BH13" s="148"/>
      <c r="BI13" s="149"/>
      <c r="BJ13" s="154"/>
      <c r="BK13" s="148"/>
      <c r="BL13" s="148"/>
      <c r="BM13" s="148"/>
      <c r="BN13" s="148"/>
      <c r="BO13" s="149"/>
      <c r="BP13" s="108"/>
      <c r="BQ13" s="419"/>
      <c r="BR13" s="420"/>
      <c r="BS13" s="420"/>
      <c r="BT13" s="420"/>
      <c r="BU13" s="420"/>
      <c r="BV13" s="420"/>
      <c r="BW13" s="420"/>
      <c r="BX13" s="421"/>
      <c r="BY13" s="419"/>
      <c r="BZ13" s="420"/>
      <c r="CA13" s="420"/>
      <c r="CB13" s="420"/>
      <c r="CC13" s="420"/>
      <c r="CD13" s="420"/>
      <c r="CE13" s="420"/>
      <c r="CF13" s="421"/>
      <c r="CG13" s="419"/>
      <c r="CH13" s="420"/>
      <c r="CI13" s="420"/>
      <c r="CJ13" s="420"/>
      <c r="CK13" s="420"/>
      <c r="CL13" s="420"/>
      <c r="CM13" s="420"/>
      <c r="CN13" s="421"/>
      <c r="CO13" s="428"/>
      <c r="CP13" s="429"/>
      <c r="CQ13" s="429"/>
      <c r="CR13" s="429"/>
      <c r="CS13" s="429"/>
      <c r="CT13" s="429"/>
      <c r="CU13" s="429"/>
      <c r="CV13" s="430"/>
    </row>
    <row r="14" spans="1:100" ht="12.75">
      <c r="A14" s="329"/>
      <c r="B14" s="329"/>
      <c r="C14" s="329"/>
      <c r="D14" s="329"/>
      <c r="E14" s="334"/>
      <c r="F14" s="344" t="s">
        <v>265</v>
      </c>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6"/>
      <c r="BD14" s="147"/>
      <c r="BE14" s="148"/>
      <c r="BF14" s="148"/>
      <c r="BG14" s="148"/>
      <c r="BH14" s="148"/>
      <c r="BI14" s="149"/>
      <c r="BJ14" s="154"/>
      <c r="BK14" s="148"/>
      <c r="BL14" s="148"/>
      <c r="BM14" s="148"/>
      <c r="BN14" s="148"/>
      <c r="BO14" s="149"/>
      <c r="BP14" s="108"/>
      <c r="BQ14" s="419"/>
      <c r="BR14" s="420"/>
      <c r="BS14" s="420"/>
      <c r="BT14" s="420"/>
      <c r="BU14" s="420"/>
      <c r="BV14" s="420"/>
      <c r="BW14" s="420"/>
      <c r="BX14" s="421"/>
      <c r="BY14" s="419"/>
      <c r="BZ14" s="420"/>
      <c r="CA14" s="420"/>
      <c r="CB14" s="420"/>
      <c r="CC14" s="420"/>
      <c r="CD14" s="420"/>
      <c r="CE14" s="420"/>
      <c r="CF14" s="421"/>
      <c r="CG14" s="419"/>
      <c r="CH14" s="420"/>
      <c r="CI14" s="420"/>
      <c r="CJ14" s="420"/>
      <c r="CK14" s="420"/>
      <c r="CL14" s="420"/>
      <c r="CM14" s="420"/>
      <c r="CN14" s="421"/>
      <c r="CO14" s="428"/>
      <c r="CP14" s="429"/>
      <c r="CQ14" s="429"/>
      <c r="CR14" s="429"/>
      <c r="CS14" s="429"/>
      <c r="CT14" s="429"/>
      <c r="CU14" s="429"/>
      <c r="CV14" s="430"/>
    </row>
    <row r="15" spans="1:100" ht="12.75">
      <c r="A15" s="329"/>
      <c r="B15" s="329"/>
      <c r="C15" s="329"/>
      <c r="D15" s="329"/>
      <c r="E15" s="334"/>
      <c r="F15" s="344" t="s">
        <v>266</v>
      </c>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6"/>
      <c r="BD15" s="147"/>
      <c r="BE15" s="148"/>
      <c r="BF15" s="148"/>
      <c r="BG15" s="148"/>
      <c r="BH15" s="148"/>
      <c r="BI15" s="149"/>
      <c r="BJ15" s="154"/>
      <c r="BK15" s="148"/>
      <c r="BL15" s="148"/>
      <c r="BM15" s="148"/>
      <c r="BN15" s="148"/>
      <c r="BO15" s="149"/>
      <c r="BP15" s="108"/>
      <c r="BQ15" s="419"/>
      <c r="BR15" s="420"/>
      <c r="BS15" s="420"/>
      <c r="BT15" s="420"/>
      <c r="BU15" s="420"/>
      <c r="BV15" s="420"/>
      <c r="BW15" s="420"/>
      <c r="BX15" s="421"/>
      <c r="BY15" s="419"/>
      <c r="BZ15" s="420"/>
      <c r="CA15" s="420"/>
      <c r="CB15" s="420"/>
      <c r="CC15" s="420"/>
      <c r="CD15" s="420"/>
      <c r="CE15" s="420"/>
      <c r="CF15" s="421"/>
      <c r="CG15" s="419"/>
      <c r="CH15" s="420"/>
      <c r="CI15" s="420"/>
      <c r="CJ15" s="420"/>
      <c r="CK15" s="420"/>
      <c r="CL15" s="420"/>
      <c r="CM15" s="420"/>
      <c r="CN15" s="421"/>
      <c r="CO15" s="428"/>
      <c r="CP15" s="429"/>
      <c r="CQ15" s="429"/>
      <c r="CR15" s="429"/>
      <c r="CS15" s="429"/>
      <c r="CT15" s="429"/>
      <c r="CU15" s="429"/>
      <c r="CV15" s="430"/>
    </row>
    <row r="16" spans="1:100" ht="12.75">
      <c r="A16" s="329"/>
      <c r="B16" s="329"/>
      <c r="C16" s="329"/>
      <c r="D16" s="329"/>
      <c r="E16" s="334"/>
      <c r="F16" s="344" t="s">
        <v>267</v>
      </c>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6"/>
      <c r="BD16" s="147"/>
      <c r="BE16" s="148"/>
      <c r="BF16" s="148"/>
      <c r="BG16" s="148"/>
      <c r="BH16" s="148"/>
      <c r="BI16" s="149"/>
      <c r="BJ16" s="154"/>
      <c r="BK16" s="148"/>
      <c r="BL16" s="148"/>
      <c r="BM16" s="148"/>
      <c r="BN16" s="148"/>
      <c r="BO16" s="149"/>
      <c r="BP16" s="108"/>
      <c r="BQ16" s="419"/>
      <c r="BR16" s="420"/>
      <c r="BS16" s="420"/>
      <c r="BT16" s="420"/>
      <c r="BU16" s="420"/>
      <c r="BV16" s="420"/>
      <c r="BW16" s="420"/>
      <c r="BX16" s="421"/>
      <c r="BY16" s="419"/>
      <c r="BZ16" s="420"/>
      <c r="CA16" s="420"/>
      <c r="CB16" s="420"/>
      <c r="CC16" s="420"/>
      <c r="CD16" s="420"/>
      <c r="CE16" s="420"/>
      <c r="CF16" s="421"/>
      <c r="CG16" s="419"/>
      <c r="CH16" s="420"/>
      <c r="CI16" s="420"/>
      <c r="CJ16" s="420"/>
      <c r="CK16" s="420"/>
      <c r="CL16" s="420"/>
      <c r="CM16" s="420"/>
      <c r="CN16" s="421"/>
      <c r="CO16" s="428"/>
      <c r="CP16" s="429"/>
      <c r="CQ16" s="429"/>
      <c r="CR16" s="429"/>
      <c r="CS16" s="429"/>
      <c r="CT16" s="429"/>
      <c r="CU16" s="429"/>
      <c r="CV16" s="430"/>
    </row>
    <row r="17" spans="1:100" ht="12.75">
      <c r="A17" s="329"/>
      <c r="B17" s="329"/>
      <c r="C17" s="329"/>
      <c r="D17" s="329"/>
      <c r="E17" s="334"/>
      <c r="F17" s="344" t="s">
        <v>268</v>
      </c>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6"/>
      <c r="BD17" s="147"/>
      <c r="BE17" s="148"/>
      <c r="BF17" s="148"/>
      <c r="BG17" s="148"/>
      <c r="BH17" s="148"/>
      <c r="BI17" s="149"/>
      <c r="BJ17" s="154"/>
      <c r="BK17" s="148"/>
      <c r="BL17" s="148"/>
      <c r="BM17" s="148"/>
      <c r="BN17" s="148"/>
      <c r="BO17" s="149"/>
      <c r="BP17" s="108"/>
      <c r="BQ17" s="419"/>
      <c r="BR17" s="420"/>
      <c r="BS17" s="420"/>
      <c r="BT17" s="420"/>
      <c r="BU17" s="420"/>
      <c r="BV17" s="420"/>
      <c r="BW17" s="420"/>
      <c r="BX17" s="421"/>
      <c r="BY17" s="419"/>
      <c r="BZ17" s="420"/>
      <c r="CA17" s="420"/>
      <c r="CB17" s="420"/>
      <c r="CC17" s="420"/>
      <c r="CD17" s="420"/>
      <c r="CE17" s="420"/>
      <c r="CF17" s="421"/>
      <c r="CG17" s="419"/>
      <c r="CH17" s="420"/>
      <c r="CI17" s="420"/>
      <c r="CJ17" s="420"/>
      <c r="CK17" s="420"/>
      <c r="CL17" s="420"/>
      <c r="CM17" s="420"/>
      <c r="CN17" s="421"/>
      <c r="CO17" s="428"/>
      <c r="CP17" s="429"/>
      <c r="CQ17" s="429"/>
      <c r="CR17" s="429"/>
      <c r="CS17" s="429"/>
      <c r="CT17" s="429"/>
      <c r="CU17" s="429"/>
      <c r="CV17" s="430"/>
    </row>
    <row r="18" spans="1:100" ht="12.75" customHeight="1">
      <c r="A18" s="329"/>
      <c r="B18" s="329"/>
      <c r="C18" s="329"/>
      <c r="D18" s="329"/>
      <c r="E18" s="334"/>
      <c r="F18" s="259" t="s">
        <v>269</v>
      </c>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150"/>
      <c r="BE18" s="151"/>
      <c r="BF18" s="151"/>
      <c r="BG18" s="151"/>
      <c r="BH18" s="151"/>
      <c r="BI18" s="152"/>
      <c r="BJ18" s="155"/>
      <c r="BK18" s="151"/>
      <c r="BL18" s="151"/>
      <c r="BM18" s="151"/>
      <c r="BN18" s="151"/>
      <c r="BO18" s="152"/>
      <c r="BP18" s="109"/>
      <c r="BQ18" s="159"/>
      <c r="BR18" s="160"/>
      <c r="BS18" s="160"/>
      <c r="BT18" s="160"/>
      <c r="BU18" s="160"/>
      <c r="BV18" s="160"/>
      <c r="BW18" s="160"/>
      <c r="BX18" s="161"/>
      <c r="BY18" s="159"/>
      <c r="BZ18" s="160"/>
      <c r="CA18" s="160"/>
      <c r="CB18" s="160"/>
      <c r="CC18" s="160"/>
      <c r="CD18" s="160"/>
      <c r="CE18" s="160"/>
      <c r="CF18" s="161"/>
      <c r="CG18" s="159"/>
      <c r="CH18" s="160"/>
      <c r="CI18" s="160"/>
      <c r="CJ18" s="160"/>
      <c r="CK18" s="160"/>
      <c r="CL18" s="160"/>
      <c r="CM18" s="160"/>
      <c r="CN18" s="161"/>
      <c r="CO18" s="356"/>
      <c r="CP18" s="357"/>
      <c r="CQ18" s="357"/>
      <c r="CR18" s="357"/>
      <c r="CS18" s="357"/>
      <c r="CT18" s="357"/>
      <c r="CU18" s="357"/>
      <c r="CV18" s="358"/>
    </row>
    <row r="19" spans="1:100" ht="12.75" customHeight="1" hidden="1">
      <c r="A19" s="329" t="s">
        <v>245</v>
      </c>
      <c r="B19" s="329"/>
      <c r="C19" s="329"/>
      <c r="D19" s="329"/>
      <c r="E19" s="334"/>
      <c r="F19" s="394" t="s">
        <v>270</v>
      </c>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6"/>
      <c r="BD19" s="144" t="s">
        <v>156</v>
      </c>
      <c r="BE19" s="145"/>
      <c r="BF19" s="145"/>
      <c r="BG19" s="145"/>
      <c r="BH19" s="145"/>
      <c r="BI19" s="146"/>
      <c r="BJ19" s="153" t="s">
        <v>54</v>
      </c>
      <c r="BK19" s="145"/>
      <c r="BL19" s="145"/>
      <c r="BM19" s="145"/>
      <c r="BN19" s="145"/>
      <c r="BO19" s="146"/>
      <c r="BP19" s="107"/>
      <c r="BQ19" s="162"/>
      <c r="BR19" s="163"/>
      <c r="BS19" s="163"/>
      <c r="BT19" s="163"/>
      <c r="BU19" s="163"/>
      <c r="BV19" s="163"/>
      <c r="BW19" s="163"/>
      <c r="BX19" s="164"/>
      <c r="BY19" s="162"/>
      <c r="BZ19" s="163"/>
      <c r="CA19" s="163"/>
      <c r="CB19" s="163"/>
      <c r="CC19" s="163"/>
      <c r="CD19" s="163"/>
      <c r="CE19" s="163"/>
      <c r="CF19" s="164"/>
      <c r="CG19" s="162"/>
      <c r="CH19" s="163"/>
      <c r="CI19" s="163"/>
      <c r="CJ19" s="163"/>
      <c r="CK19" s="163"/>
      <c r="CL19" s="163"/>
      <c r="CM19" s="163"/>
      <c r="CN19" s="164"/>
      <c r="CO19" s="412"/>
      <c r="CP19" s="413"/>
      <c r="CQ19" s="413"/>
      <c r="CR19" s="413"/>
      <c r="CS19" s="413"/>
      <c r="CT19" s="413"/>
      <c r="CU19" s="413"/>
      <c r="CV19" s="414"/>
    </row>
    <row r="20" spans="1:100" ht="12.75" customHeight="1" hidden="1">
      <c r="A20" s="329"/>
      <c r="B20" s="329"/>
      <c r="C20" s="329"/>
      <c r="D20" s="329"/>
      <c r="E20" s="334"/>
      <c r="F20" s="344" t="s">
        <v>271</v>
      </c>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6"/>
      <c r="BD20" s="147"/>
      <c r="BE20" s="148"/>
      <c r="BF20" s="148"/>
      <c r="BG20" s="148"/>
      <c r="BH20" s="148"/>
      <c r="BI20" s="149"/>
      <c r="BJ20" s="154"/>
      <c r="BK20" s="148"/>
      <c r="BL20" s="148"/>
      <c r="BM20" s="148"/>
      <c r="BN20" s="148"/>
      <c r="BO20" s="149"/>
      <c r="BP20" s="108"/>
      <c r="BQ20" s="165"/>
      <c r="BR20" s="166"/>
      <c r="BS20" s="166"/>
      <c r="BT20" s="166"/>
      <c r="BU20" s="166"/>
      <c r="BV20" s="166"/>
      <c r="BW20" s="166"/>
      <c r="BX20" s="167"/>
      <c r="BY20" s="165"/>
      <c r="BZ20" s="166"/>
      <c r="CA20" s="166"/>
      <c r="CB20" s="166"/>
      <c r="CC20" s="166"/>
      <c r="CD20" s="166"/>
      <c r="CE20" s="166"/>
      <c r="CF20" s="167"/>
      <c r="CG20" s="165"/>
      <c r="CH20" s="166"/>
      <c r="CI20" s="166"/>
      <c r="CJ20" s="166"/>
      <c r="CK20" s="166"/>
      <c r="CL20" s="166"/>
      <c r="CM20" s="166"/>
      <c r="CN20" s="167"/>
      <c r="CO20" s="438"/>
      <c r="CP20" s="439"/>
      <c r="CQ20" s="439"/>
      <c r="CR20" s="439"/>
      <c r="CS20" s="439"/>
      <c r="CT20" s="439"/>
      <c r="CU20" s="439"/>
      <c r="CV20" s="440"/>
    </row>
    <row r="21" spans="1:100" ht="12.75" customHeight="1" hidden="1">
      <c r="A21" s="329"/>
      <c r="B21" s="329"/>
      <c r="C21" s="329"/>
      <c r="D21" s="329"/>
      <c r="E21" s="334"/>
      <c r="F21" s="259" t="s">
        <v>274</v>
      </c>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150"/>
      <c r="BE21" s="151"/>
      <c r="BF21" s="151"/>
      <c r="BG21" s="151"/>
      <c r="BH21" s="151"/>
      <c r="BI21" s="152"/>
      <c r="BJ21" s="155"/>
      <c r="BK21" s="151"/>
      <c r="BL21" s="151"/>
      <c r="BM21" s="151"/>
      <c r="BN21" s="151"/>
      <c r="BO21" s="152"/>
      <c r="BP21" s="109"/>
      <c r="BQ21" s="168"/>
      <c r="BR21" s="169"/>
      <c r="BS21" s="169"/>
      <c r="BT21" s="169"/>
      <c r="BU21" s="169"/>
      <c r="BV21" s="169"/>
      <c r="BW21" s="169"/>
      <c r="BX21" s="170"/>
      <c r="BY21" s="168"/>
      <c r="BZ21" s="169"/>
      <c r="CA21" s="169"/>
      <c r="CB21" s="169"/>
      <c r="CC21" s="169"/>
      <c r="CD21" s="169"/>
      <c r="CE21" s="169"/>
      <c r="CF21" s="170"/>
      <c r="CG21" s="168"/>
      <c r="CH21" s="169"/>
      <c r="CI21" s="169"/>
      <c r="CJ21" s="169"/>
      <c r="CK21" s="169"/>
      <c r="CL21" s="169"/>
      <c r="CM21" s="169"/>
      <c r="CN21" s="170"/>
      <c r="CO21" s="415"/>
      <c r="CP21" s="416"/>
      <c r="CQ21" s="416"/>
      <c r="CR21" s="416"/>
      <c r="CS21" s="416"/>
      <c r="CT21" s="416"/>
      <c r="CU21" s="416"/>
      <c r="CV21" s="417"/>
    </row>
    <row r="22" spans="1:100" ht="12.75" customHeight="1">
      <c r="A22" s="329" t="s">
        <v>248</v>
      </c>
      <c r="B22" s="329"/>
      <c r="C22" s="329"/>
      <c r="D22" s="329"/>
      <c r="E22" s="334"/>
      <c r="F22" s="394" t="s">
        <v>272</v>
      </c>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6"/>
      <c r="BD22" s="144" t="s">
        <v>250</v>
      </c>
      <c r="BE22" s="145"/>
      <c r="BF22" s="145"/>
      <c r="BG22" s="145"/>
      <c r="BH22" s="145"/>
      <c r="BI22" s="146"/>
      <c r="BJ22" s="153" t="s">
        <v>54</v>
      </c>
      <c r="BK22" s="145"/>
      <c r="BL22" s="145"/>
      <c r="BM22" s="145"/>
      <c r="BN22" s="145"/>
      <c r="BO22" s="146"/>
      <c r="BP22" s="107"/>
      <c r="BQ22" s="372">
        <v>60240</v>
      </c>
      <c r="BR22" s="373"/>
      <c r="BS22" s="373"/>
      <c r="BT22" s="373"/>
      <c r="BU22" s="373"/>
      <c r="BV22" s="373"/>
      <c r="BW22" s="373"/>
      <c r="BX22" s="374"/>
      <c r="BY22" s="372"/>
      <c r="BZ22" s="373"/>
      <c r="CA22" s="373"/>
      <c r="CB22" s="373"/>
      <c r="CC22" s="373"/>
      <c r="CD22" s="373"/>
      <c r="CE22" s="373"/>
      <c r="CF22" s="374"/>
      <c r="CG22" s="372"/>
      <c r="CH22" s="373"/>
      <c r="CI22" s="373"/>
      <c r="CJ22" s="373"/>
      <c r="CK22" s="373"/>
      <c r="CL22" s="373"/>
      <c r="CM22" s="373"/>
      <c r="CN22" s="374"/>
      <c r="CO22" s="326"/>
      <c r="CP22" s="327"/>
      <c r="CQ22" s="327"/>
      <c r="CR22" s="327"/>
      <c r="CS22" s="327"/>
      <c r="CT22" s="327"/>
      <c r="CU22" s="327"/>
      <c r="CV22" s="328"/>
    </row>
    <row r="23" spans="1:104" ht="12.75" customHeight="1">
      <c r="A23" s="329"/>
      <c r="B23" s="329"/>
      <c r="C23" s="329"/>
      <c r="D23" s="329"/>
      <c r="E23" s="334"/>
      <c r="F23" s="259" t="s">
        <v>273</v>
      </c>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150"/>
      <c r="BE23" s="151"/>
      <c r="BF23" s="151"/>
      <c r="BG23" s="151"/>
      <c r="BH23" s="151"/>
      <c r="BI23" s="152"/>
      <c r="BJ23" s="155"/>
      <c r="BK23" s="151"/>
      <c r="BL23" s="151"/>
      <c r="BM23" s="151"/>
      <c r="BN23" s="151"/>
      <c r="BO23" s="152"/>
      <c r="BP23" s="109"/>
      <c r="BQ23" s="375"/>
      <c r="BR23" s="376"/>
      <c r="BS23" s="376"/>
      <c r="BT23" s="376"/>
      <c r="BU23" s="376"/>
      <c r="BV23" s="376"/>
      <c r="BW23" s="376"/>
      <c r="BX23" s="377"/>
      <c r="BY23" s="375"/>
      <c r="BZ23" s="376"/>
      <c r="CA23" s="376"/>
      <c r="CB23" s="376"/>
      <c r="CC23" s="376"/>
      <c r="CD23" s="376"/>
      <c r="CE23" s="376"/>
      <c r="CF23" s="377"/>
      <c r="CG23" s="375"/>
      <c r="CH23" s="376"/>
      <c r="CI23" s="376"/>
      <c r="CJ23" s="376"/>
      <c r="CK23" s="376"/>
      <c r="CL23" s="376"/>
      <c r="CM23" s="376"/>
      <c r="CN23" s="377"/>
      <c r="CO23" s="356"/>
      <c r="CP23" s="357"/>
      <c r="CQ23" s="357"/>
      <c r="CR23" s="357"/>
      <c r="CS23" s="357"/>
      <c r="CT23" s="357"/>
      <c r="CU23" s="357"/>
      <c r="CV23" s="358"/>
      <c r="CZ23" s="3" t="s">
        <v>455</v>
      </c>
    </row>
    <row r="24" spans="1:100" ht="14.25" customHeight="1">
      <c r="A24" s="329" t="s">
        <v>471</v>
      </c>
      <c r="B24" s="329"/>
      <c r="C24" s="329"/>
      <c r="D24" s="329"/>
      <c r="E24" s="334"/>
      <c r="F24" s="347" t="s">
        <v>472</v>
      </c>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9"/>
      <c r="BD24" s="144" t="s">
        <v>473</v>
      </c>
      <c r="BE24" s="145"/>
      <c r="BF24" s="145"/>
      <c r="BG24" s="145"/>
      <c r="BH24" s="145"/>
      <c r="BI24" s="146"/>
      <c r="BJ24" s="153" t="s">
        <v>54</v>
      </c>
      <c r="BK24" s="145"/>
      <c r="BL24" s="145"/>
      <c r="BM24" s="145"/>
      <c r="BN24" s="145"/>
      <c r="BO24" s="146"/>
      <c r="BP24" s="368" t="s">
        <v>347</v>
      </c>
      <c r="BQ24" s="350"/>
      <c r="BR24" s="351"/>
      <c r="BS24" s="351"/>
      <c r="BT24" s="351"/>
      <c r="BU24" s="351"/>
      <c r="BV24" s="351"/>
      <c r="BW24" s="351"/>
      <c r="BX24" s="352"/>
      <c r="BY24" s="350"/>
      <c r="BZ24" s="351"/>
      <c r="CA24" s="351"/>
      <c r="CB24" s="351"/>
      <c r="CC24" s="351"/>
      <c r="CD24" s="351"/>
      <c r="CE24" s="351"/>
      <c r="CF24" s="352"/>
      <c r="CG24" s="350"/>
      <c r="CH24" s="351"/>
      <c r="CI24" s="351"/>
      <c r="CJ24" s="351"/>
      <c r="CK24" s="351"/>
      <c r="CL24" s="351"/>
      <c r="CM24" s="351"/>
      <c r="CN24" s="352"/>
      <c r="CO24" s="326"/>
      <c r="CP24" s="327"/>
      <c r="CQ24" s="327"/>
      <c r="CR24" s="327"/>
      <c r="CS24" s="327"/>
      <c r="CT24" s="327"/>
      <c r="CU24" s="327"/>
      <c r="CV24" s="328"/>
    </row>
    <row r="25" spans="1:100" ht="12.75" customHeight="1">
      <c r="A25" s="329"/>
      <c r="B25" s="329"/>
      <c r="C25" s="329"/>
      <c r="D25" s="329"/>
      <c r="E25" s="334"/>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150"/>
      <c r="BE25" s="151"/>
      <c r="BF25" s="151"/>
      <c r="BG25" s="151"/>
      <c r="BH25" s="151"/>
      <c r="BI25" s="152"/>
      <c r="BJ25" s="155"/>
      <c r="BK25" s="151"/>
      <c r="BL25" s="151"/>
      <c r="BM25" s="151"/>
      <c r="BN25" s="151"/>
      <c r="BO25" s="152"/>
      <c r="BP25" s="369"/>
      <c r="BQ25" s="353"/>
      <c r="BR25" s="354"/>
      <c r="BS25" s="354"/>
      <c r="BT25" s="354"/>
      <c r="BU25" s="354"/>
      <c r="BV25" s="354"/>
      <c r="BW25" s="354"/>
      <c r="BX25" s="355"/>
      <c r="BY25" s="353"/>
      <c r="BZ25" s="354"/>
      <c r="CA25" s="354"/>
      <c r="CB25" s="354"/>
      <c r="CC25" s="354"/>
      <c r="CD25" s="354"/>
      <c r="CE25" s="354"/>
      <c r="CF25" s="355"/>
      <c r="CG25" s="353"/>
      <c r="CH25" s="354"/>
      <c r="CI25" s="354"/>
      <c r="CJ25" s="354"/>
      <c r="CK25" s="354"/>
      <c r="CL25" s="354"/>
      <c r="CM25" s="354"/>
      <c r="CN25" s="355"/>
      <c r="CO25" s="356"/>
      <c r="CP25" s="357"/>
      <c r="CQ25" s="357"/>
      <c r="CR25" s="357"/>
      <c r="CS25" s="357"/>
      <c r="CT25" s="357"/>
      <c r="CU25" s="357"/>
      <c r="CV25" s="358"/>
    </row>
    <row r="26" spans="1:100" ht="12.75" customHeight="1">
      <c r="A26" s="329"/>
      <c r="B26" s="329"/>
      <c r="C26" s="329"/>
      <c r="D26" s="329"/>
      <c r="E26" s="334"/>
      <c r="F26" s="347" t="s">
        <v>474</v>
      </c>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9"/>
      <c r="BD26" s="144" t="s">
        <v>475</v>
      </c>
      <c r="BE26" s="145"/>
      <c r="BF26" s="145"/>
      <c r="BG26" s="145"/>
      <c r="BH26" s="145"/>
      <c r="BI26" s="146"/>
      <c r="BJ26" s="153" t="s">
        <v>54</v>
      </c>
      <c r="BK26" s="145"/>
      <c r="BL26" s="145"/>
      <c r="BM26" s="145"/>
      <c r="BN26" s="145"/>
      <c r="BO26" s="146"/>
      <c r="BP26" s="112"/>
      <c r="BQ26" s="350"/>
      <c r="BR26" s="351"/>
      <c r="BS26" s="351"/>
      <c r="BT26" s="351"/>
      <c r="BU26" s="351"/>
      <c r="BV26" s="351"/>
      <c r="BW26" s="351"/>
      <c r="BX26" s="352"/>
      <c r="BY26" s="350"/>
      <c r="BZ26" s="351"/>
      <c r="CA26" s="351"/>
      <c r="CB26" s="351"/>
      <c r="CC26" s="351"/>
      <c r="CD26" s="351"/>
      <c r="CE26" s="351"/>
      <c r="CF26" s="352"/>
      <c r="CG26" s="350"/>
      <c r="CH26" s="351"/>
      <c r="CI26" s="351"/>
      <c r="CJ26" s="351"/>
      <c r="CK26" s="351"/>
      <c r="CL26" s="351"/>
      <c r="CM26" s="351"/>
      <c r="CN26" s="352"/>
      <c r="CO26" s="326"/>
      <c r="CP26" s="327"/>
      <c r="CQ26" s="327"/>
      <c r="CR26" s="327"/>
      <c r="CS26" s="327"/>
      <c r="CT26" s="327"/>
      <c r="CU26" s="327"/>
      <c r="CV26" s="328"/>
    </row>
    <row r="27" spans="1:100" ht="12.75" customHeight="1">
      <c r="A27" s="329" t="s">
        <v>249</v>
      </c>
      <c r="B27" s="329"/>
      <c r="C27" s="329"/>
      <c r="D27" s="329"/>
      <c r="E27" s="334"/>
      <c r="F27" s="394" t="s">
        <v>270</v>
      </c>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6"/>
      <c r="BD27" s="144" t="s">
        <v>251</v>
      </c>
      <c r="BE27" s="145"/>
      <c r="BF27" s="145"/>
      <c r="BG27" s="145"/>
      <c r="BH27" s="145"/>
      <c r="BI27" s="146"/>
      <c r="BJ27" s="153" t="s">
        <v>54</v>
      </c>
      <c r="BK27" s="145"/>
      <c r="BL27" s="145"/>
      <c r="BM27" s="145"/>
      <c r="BN27" s="145"/>
      <c r="BO27" s="146"/>
      <c r="BP27" s="107"/>
      <c r="BQ27" s="372">
        <f>BQ9-BQ22</f>
        <v>553270</v>
      </c>
      <c r="BR27" s="373"/>
      <c r="BS27" s="373"/>
      <c r="BT27" s="373"/>
      <c r="BU27" s="373"/>
      <c r="BV27" s="373"/>
      <c r="BW27" s="373"/>
      <c r="BX27" s="374"/>
      <c r="BY27" s="372">
        <f>BY9-BY22</f>
        <v>475510</v>
      </c>
      <c r="BZ27" s="373"/>
      <c r="CA27" s="373"/>
      <c r="CB27" s="373"/>
      <c r="CC27" s="373"/>
      <c r="CD27" s="373"/>
      <c r="CE27" s="373"/>
      <c r="CF27" s="374"/>
      <c r="CG27" s="372">
        <f>CG9-CG22</f>
        <v>475510</v>
      </c>
      <c r="CH27" s="373"/>
      <c r="CI27" s="373"/>
      <c r="CJ27" s="373"/>
      <c r="CK27" s="373"/>
      <c r="CL27" s="373"/>
      <c r="CM27" s="373"/>
      <c r="CN27" s="374"/>
      <c r="CO27" s="350"/>
      <c r="CP27" s="351"/>
      <c r="CQ27" s="351"/>
      <c r="CR27" s="351"/>
      <c r="CS27" s="351"/>
      <c r="CT27" s="351"/>
      <c r="CU27" s="351"/>
      <c r="CV27" s="352"/>
    </row>
    <row r="28" spans="1:104" ht="12.75" customHeight="1">
      <c r="A28" s="329"/>
      <c r="B28" s="329"/>
      <c r="C28" s="329"/>
      <c r="D28" s="329"/>
      <c r="E28" s="334"/>
      <c r="F28" s="344" t="s">
        <v>275</v>
      </c>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6"/>
      <c r="BD28" s="147"/>
      <c r="BE28" s="148"/>
      <c r="BF28" s="148"/>
      <c r="BG28" s="148"/>
      <c r="BH28" s="148"/>
      <c r="BI28" s="149"/>
      <c r="BJ28" s="154"/>
      <c r="BK28" s="148"/>
      <c r="BL28" s="148"/>
      <c r="BM28" s="148"/>
      <c r="BN28" s="148"/>
      <c r="BO28" s="149"/>
      <c r="BP28" s="108"/>
      <c r="BQ28" s="378"/>
      <c r="BR28" s="379"/>
      <c r="BS28" s="379"/>
      <c r="BT28" s="379"/>
      <c r="BU28" s="379"/>
      <c r="BV28" s="379"/>
      <c r="BW28" s="379"/>
      <c r="BX28" s="380"/>
      <c r="BY28" s="378"/>
      <c r="BZ28" s="379"/>
      <c r="CA28" s="379"/>
      <c r="CB28" s="379"/>
      <c r="CC28" s="379"/>
      <c r="CD28" s="379"/>
      <c r="CE28" s="379"/>
      <c r="CF28" s="380"/>
      <c r="CG28" s="378"/>
      <c r="CH28" s="379"/>
      <c r="CI28" s="379"/>
      <c r="CJ28" s="379"/>
      <c r="CK28" s="379"/>
      <c r="CL28" s="379"/>
      <c r="CM28" s="379"/>
      <c r="CN28" s="380"/>
      <c r="CO28" s="406"/>
      <c r="CP28" s="407"/>
      <c r="CQ28" s="407"/>
      <c r="CR28" s="407"/>
      <c r="CS28" s="407"/>
      <c r="CT28" s="407"/>
      <c r="CU28" s="407"/>
      <c r="CV28" s="408"/>
      <c r="CZ28" s="3" t="s">
        <v>482</v>
      </c>
    </row>
    <row r="29" spans="1:100" ht="12.75" customHeight="1">
      <c r="A29" s="329"/>
      <c r="B29" s="329"/>
      <c r="C29" s="329"/>
      <c r="D29" s="329"/>
      <c r="E29" s="334"/>
      <c r="F29" s="259" t="s">
        <v>276</v>
      </c>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150"/>
      <c r="BE29" s="151"/>
      <c r="BF29" s="151"/>
      <c r="BG29" s="151"/>
      <c r="BH29" s="151"/>
      <c r="BI29" s="152"/>
      <c r="BJ29" s="155"/>
      <c r="BK29" s="151"/>
      <c r="BL29" s="151"/>
      <c r="BM29" s="151"/>
      <c r="BN29" s="151"/>
      <c r="BO29" s="152"/>
      <c r="BP29" s="109"/>
      <c r="BQ29" s="375"/>
      <c r="BR29" s="376"/>
      <c r="BS29" s="376"/>
      <c r="BT29" s="376"/>
      <c r="BU29" s="376"/>
      <c r="BV29" s="376"/>
      <c r="BW29" s="376"/>
      <c r="BX29" s="377"/>
      <c r="BY29" s="375"/>
      <c r="BZ29" s="376"/>
      <c r="CA29" s="376"/>
      <c r="CB29" s="376"/>
      <c r="CC29" s="376"/>
      <c r="CD29" s="376"/>
      <c r="CE29" s="376"/>
      <c r="CF29" s="377"/>
      <c r="CG29" s="375"/>
      <c r="CH29" s="376"/>
      <c r="CI29" s="376"/>
      <c r="CJ29" s="376"/>
      <c r="CK29" s="376"/>
      <c r="CL29" s="376"/>
      <c r="CM29" s="376"/>
      <c r="CN29" s="377"/>
      <c r="CO29" s="353"/>
      <c r="CP29" s="354"/>
      <c r="CQ29" s="354"/>
      <c r="CR29" s="354"/>
      <c r="CS29" s="354"/>
      <c r="CT29" s="354"/>
      <c r="CU29" s="354"/>
      <c r="CV29" s="355"/>
    </row>
    <row r="30" spans="1:104" ht="12.75" customHeight="1">
      <c r="A30" s="329" t="s">
        <v>252</v>
      </c>
      <c r="B30" s="329"/>
      <c r="C30" s="329"/>
      <c r="D30" s="329"/>
      <c r="E30" s="334"/>
      <c r="F30" s="213" t="s">
        <v>47</v>
      </c>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144" t="s">
        <v>253</v>
      </c>
      <c r="BE30" s="145"/>
      <c r="BF30" s="145"/>
      <c r="BG30" s="145"/>
      <c r="BH30" s="145"/>
      <c r="BI30" s="146"/>
      <c r="BJ30" s="153" t="s">
        <v>54</v>
      </c>
      <c r="BK30" s="145"/>
      <c r="BL30" s="145"/>
      <c r="BM30" s="145"/>
      <c r="BN30" s="145"/>
      <c r="BO30" s="146"/>
      <c r="BP30" s="107"/>
      <c r="BQ30" s="335">
        <f>BQ33</f>
        <v>60240</v>
      </c>
      <c r="BR30" s="336"/>
      <c r="BS30" s="336"/>
      <c r="BT30" s="336"/>
      <c r="BU30" s="336"/>
      <c r="BV30" s="336"/>
      <c r="BW30" s="336"/>
      <c r="BX30" s="337"/>
      <c r="BY30" s="335">
        <f>BY33</f>
        <v>60240</v>
      </c>
      <c r="BZ30" s="336"/>
      <c r="CA30" s="336"/>
      <c r="CB30" s="336"/>
      <c r="CC30" s="336"/>
      <c r="CD30" s="336"/>
      <c r="CE30" s="336"/>
      <c r="CF30" s="337"/>
      <c r="CG30" s="335">
        <f>CG33</f>
        <v>60240</v>
      </c>
      <c r="CH30" s="336"/>
      <c r="CI30" s="336"/>
      <c r="CJ30" s="336"/>
      <c r="CK30" s="336"/>
      <c r="CL30" s="336"/>
      <c r="CM30" s="336"/>
      <c r="CN30" s="337"/>
      <c r="CO30" s="400"/>
      <c r="CP30" s="401"/>
      <c r="CQ30" s="401"/>
      <c r="CR30" s="401"/>
      <c r="CS30" s="401"/>
      <c r="CT30" s="401"/>
      <c r="CU30" s="401"/>
      <c r="CV30" s="402"/>
      <c r="CZ30" s="3" t="s">
        <v>445</v>
      </c>
    </row>
    <row r="31" spans="1:100" ht="12.75" customHeight="1">
      <c r="A31" s="329"/>
      <c r="B31" s="329"/>
      <c r="C31" s="329"/>
      <c r="D31" s="329"/>
      <c r="E31" s="334"/>
      <c r="F31" s="223" t="s">
        <v>258</v>
      </c>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147"/>
      <c r="BE31" s="148"/>
      <c r="BF31" s="148"/>
      <c r="BG31" s="148"/>
      <c r="BH31" s="148"/>
      <c r="BI31" s="149"/>
      <c r="BJ31" s="154"/>
      <c r="BK31" s="148"/>
      <c r="BL31" s="148"/>
      <c r="BM31" s="148"/>
      <c r="BN31" s="148"/>
      <c r="BO31" s="149"/>
      <c r="BP31" s="108"/>
      <c r="BQ31" s="397"/>
      <c r="BR31" s="398"/>
      <c r="BS31" s="398"/>
      <c r="BT31" s="398"/>
      <c r="BU31" s="398"/>
      <c r="BV31" s="398"/>
      <c r="BW31" s="398"/>
      <c r="BX31" s="399"/>
      <c r="BY31" s="397"/>
      <c r="BZ31" s="398"/>
      <c r="CA31" s="398"/>
      <c r="CB31" s="398"/>
      <c r="CC31" s="398"/>
      <c r="CD31" s="398"/>
      <c r="CE31" s="398"/>
      <c r="CF31" s="399"/>
      <c r="CG31" s="397"/>
      <c r="CH31" s="398"/>
      <c r="CI31" s="398"/>
      <c r="CJ31" s="398"/>
      <c r="CK31" s="398"/>
      <c r="CL31" s="398"/>
      <c r="CM31" s="398"/>
      <c r="CN31" s="399"/>
      <c r="CO31" s="409"/>
      <c r="CP31" s="410"/>
      <c r="CQ31" s="410"/>
      <c r="CR31" s="410"/>
      <c r="CS31" s="410"/>
      <c r="CT31" s="410"/>
      <c r="CU31" s="410"/>
      <c r="CV31" s="411"/>
    </row>
    <row r="32" spans="1:100" ht="12.75" customHeight="1">
      <c r="A32" s="329"/>
      <c r="B32" s="329"/>
      <c r="C32" s="329"/>
      <c r="D32" s="329"/>
      <c r="E32" s="334"/>
      <c r="F32" s="201" t="s">
        <v>259</v>
      </c>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150"/>
      <c r="BE32" s="151"/>
      <c r="BF32" s="151"/>
      <c r="BG32" s="151"/>
      <c r="BH32" s="151"/>
      <c r="BI32" s="152"/>
      <c r="BJ32" s="155"/>
      <c r="BK32" s="151"/>
      <c r="BL32" s="151"/>
      <c r="BM32" s="151"/>
      <c r="BN32" s="151"/>
      <c r="BO32" s="152"/>
      <c r="BP32" s="109"/>
      <c r="BQ32" s="338"/>
      <c r="BR32" s="339"/>
      <c r="BS32" s="339"/>
      <c r="BT32" s="339"/>
      <c r="BU32" s="339"/>
      <c r="BV32" s="339"/>
      <c r="BW32" s="339"/>
      <c r="BX32" s="340"/>
      <c r="BY32" s="338"/>
      <c r="BZ32" s="339"/>
      <c r="CA32" s="339"/>
      <c r="CB32" s="339"/>
      <c r="CC32" s="339"/>
      <c r="CD32" s="339"/>
      <c r="CE32" s="339"/>
      <c r="CF32" s="340"/>
      <c r="CG32" s="338"/>
      <c r="CH32" s="339"/>
      <c r="CI32" s="339"/>
      <c r="CJ32" s="339"/>
      <c r="CK32" s="339"/>
      <c r="CL32" s="339"/>
      <c r="CM32" s="339"/>
      <c r="CN32" s="340"/>
      <c r="CO32" s="403"/>
      <c r="CP32" s="404"/>
      <c r="CQ32" s="404"/>
      <c r="CR32" s="404"/>
      <c r="CS32" s="404"/>
      <c r="CT32" s="404"/>
      <c r="CU32" s="404"/>
      <c r="CV32" s="405"/>
    </row>
    <row r="33" spans="1:100" ht="12.75" customHeight="1">
      <c r="A33" s="329" t="s">
        <v>254</v>
      </c>
      <c r="B33" s="329"/>
      <c r="C33" s="329"/>
      <c r="D33" s="329"/>
      <c r="E33" s="334"/>
      <c r="F33" s="142" t="s">
        <v>47</v>
      </c>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4" t="s">
        <v>255</v>
      </c>
      <c r="BE33" s="145"/>
      <c r="BF33" s="145"/>
      <c r="BG33" s="145"/>
      <c r="BH33" s="145"/>
      <c r="BI33" s="146"/>
      <c r="BJ33" s="153" t="s">
        <v>54</v>
      </c>
      <c r="BK33" s="145"/>
      <c r="BL33" s="145"/>
      <c r="BM33" s="145"/>
      <c r="BN33" s="145"/>
      <c r="BO33" s="146"/>
      <c r="BP33" s="107"/>
      <c r="BQ33" s="162">
        <f>'Прилож 1 МЗ'!L45</f>
        <v>60240</v>
      </c>
      <c r="BR33" s="163"/>
      <c r="BS33" s="163"/>
      <c r="BT33" s="163"/>
      <c r="BU33" s="163"/>
      <c r="BV33" s="163"/>
      <c r="BW33" s="163"/>
      <c r="BX33" s="164"/>
      <c r="BY33" s="162">
        <v>60240</v>
      </c>
      <c r="BZ33" s="163"/>
      <c r="CA33" s="163"/>
      <c r="CB33" s="163"/>
      <c r="CC33" s="163"/>
      <c r="CD33" s="163"/>
      <c r="CE33" s="163"/>
      <c r="CF33" s="164"/>
      <c r="CG33" s="162">
        <v>60240</v>
      </c>
      <c r="CH33" s="163"/>
      <c r="CI33" s="163"/>
      <c r="CJ33" s="163"/>
      <c r="CK33" s="163"/>
      <c r="CL33" s="163"/>
      <c r="CM33" s="163"/>
      <c r="CN33" s="164"/>
      <c r="CO33" s="412"/>
      <c r="CP33" s="413"/>
      <c r="CQ33" s="413"/>
      <c r="CR33" s="413"/>
      <c r="CS33" s="413"/>
      <c r="CT33" s="413"/>
      <c r="CU33" s="413"/>
      <c r="CV33" s="414"/>
    </row>
    <row r="34" spans="1:100" ht="12.75" customHeight="1">
      <c r="A34" s="329"/>
      <c r="B34" s="329"/>
      <c r="C34" s="329"/>
      <c r="D34" s="329"/>
      <c r="E34" s="334"/>
      <c r="F34" s="139" t="s">
        <v>260</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50"/>
      <c r="BE34" s="151"/>
      <c r="BF34" s="151"/>
      <c r="BG34" s="151"/>
      <c r="BH34" s="151"/>
      <c r="BI34" s="152"/>
      <c r="BJ34" s="155"/>
      <c r="BK34" s="151"/>
      <c r="BL34" s="151"/>
      <c r="BM34" s="151"/>
      <c r="BN34" s="151"/>
      <c r="BO34" s="152"/>
      <c r="BP34" s="109"/>
      <c r="BQ34" s="168"/>
      <c r="BR34" s="169"/>
      <c r="BS34" s="169"/>
      <c r="BT34" s="169"/>
      <c r="BU34" s="169"/>
      <c r="BV34" s="169"/>
      <c r="BW34" s="169"/>
      <c r="BX34" s="170"/>
      <c r="BY34" s="168"/>
      <c r="BZ34" s="169"/>
      <c r="CA34" s="169"/>
      <c r="CB34" s="169"/>
      <c r="CC34" s="169"/>
      <c r="CD34" s="169"/>
      <c r="CE34" s="169"/>
      <c r="CF34" s="170"/>
      <c r="CG34" s="168"/>
      <c r="CH34" s="169"/>
      <c r="CI34" s="169"/>
      <c r="CJ34" s="169"/>
      <c r="CK34" s="169"/>
      <c r="CL34" s="169"/>
      <c r="CM34" s="169"/>
      <c r="CN34" s="170"/>
      <c r="CO34" s="415"/>
      <c r="CP34" s="416"/>
      <c r="CQ34" s="416"/>
      <c r="CR34" s="416"/>
      <c r="CS34" s="416"/>
      <c r="CT34" s="416"/>
      <c r="CU34" s="416"/>
      <c r="CV34" s="417"/>
    </row>
    <row r="35" spans="1:100" ht="15" customHeight="1">
      <c r="A35" s="329" t="s">
        <v>256</v>
      </c>
      <c r="B35" s="329"/>
      <c r="C35" s="329"/>
      <c r="D35" s="329"/>
      <c r="E35" s="334"/>
      <c r="F35" s="390" t="s">
        <v>261</v>
      </c>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2"/>
      <c r="BD35" s="124" t="s">
        <v>257</v>
      </c>
      <c r="BE35" s="125"/>
      <c r="BF35" s="125"/>
      <c r="BG35" s="125"/>
      <c r="BH35" s="125"/>
      <c r="BI35" s="125"/>
      <c r="BJ35" s="125" t="s">
        <v>54</v>
      </c>
      <c r="BK35" s="125"/>
      <c r="BL35" s="125"/>
      <c r="BM35" s="125"/>
      <c r="BN35" s="125"/>
      <c r="BO35" s="125"/>
      <c r="BP35" s="106"/>
      <c r="BQ35" s="126"/>
      <c r="BR35" s="126"/>
      <c r="BS35" s="126"/>
      <c r="BT35" s="126"/>
      <c r="BU35" s="126"/>
      <c r="BV35" s="126"/>
      <c r="BW35" s="126"/>
      <c r="BX35" s="126"/>
      <c r="BY35" s="341"/>
      <c r="BZ35" s="342"/>
      <c r="CA35" s="342"/>
      <c r="CB35" s="342"/>
      <c r="CC35" s="342"/>
      <c r="CD35" s="342"/>
      <c r="CE35" s="342"/>
      <c r="CF35" s="343"/>
      <c r="CG35" s="341"/>
      <c r="CH35" s="342"/>
      <c r="CI35" s="342"/>
      <c r="CJ35" s="342"/>
      <c r="CK35" s="342"/>
      <c r="CL35" s="342"/>
      <c r="CM35" s="342"/>
      <c r="CN35" s="343"/>
      <c r="CO35" s="426"/>
      <c r="CP35" s="426"/>
      <c r="CQ35" s="426"/>
      <c r="CR35" s="426"/>
      <c r="CS35" s="426"/>
      <c r="CT35" s="426"/>
      <c r="CU35" s="426"/>
      <c r="CV35" s="427"/>
    </row>
    <row r="36" spans="1:103" ht="12.75" customHeight="1">
      <c r="A36" s="329" t="s">
        <v>277</v>
      </c>
      <c r="B36" s="329"/>
      <c r="C36" s="329"/>
      <c r="D36" s="329"/>
      <c r="E36" s="334"/>
      <c r="F36" s="213" t="s">
        <v>293</v>
      </c>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144" t="s">
        <v>278</v>
      </c>
      <c r="BE36" s="145"/>
      <c r="BF36" s="145"/>
      <c r="BG36" s="145"/>
      <c r="BH36" s="145"/>
      <c r="BI36" s="146"/>
      <c r="BJ36" s="153" t="s">
        <v>54</v>
      </c>
      <c r="BK36" s="145"/>
      <c r="BL36" s="145"/>
      <c r="BM36" s="145"/>
      <c r="BN36" s="145"/>
      <c r="BO36" s="146"/>
      <c r="BP36" s="107"/>
      <c r="BQ36" s="335">
        <f>BQ38</f>
        <v>537270</v>
      </c>
      <c r="BR36" s="336"/>
      <c r="BS36" s="336"/>
      <c r="BT36" s="336"/>
      <c r="BU36" s="336"/>
      <c r="BV36" s="336"/>
      <c r="BW36" s="336"/>
      <c r="BX36" s="337"/>
      <c r="BY36" s="335">
        <f>BY38</f>
        <v>415270</v>
      </c>
      <c r="BZ36" s="336"/>
      <c r="CA36" s="336"/>
      <c r="CB36" s="336"/>
      <c r="CC36" s="336"/>
      <c r="CD36" s="336"/>
      <c r="CE36" s="336"/>
      <c r="CF36" s="337"/>
      <c r="CG36" s="335">
        <f>CG38</f>
        <v>415270</v>
      </c>
      <c r="CH36" s="336"/>
      <c r="CI36" s="336"/>
      <c r="CJ36" s="336"/>
      <c r="CK36" s="336"/>
      <c r="CL36" s="336"/>
      <c r="CM36" s="336"/>
      <c r="CN36" s="337"/>
      <c r="CO36" s="400"/>
      <c r="CP36" s="401"/>
      <c r="CQ36" s="401"/>
      <c r="CR36" s="401"/>
      <c r="CS36" s="401"/>
      <c r="CT36" s="401"/>
      <c r="CU36" s="401"/>
      <c r="CV36" s="402"/>
      <c r="CY36" s="3" t="s">
        <v>446</v>
      </c>
    </row>
    <row r="37" spans="1:100" ht="12.75" customHeight="1">
      <c r="A37" s="329"/>
      <c r="B37" s="329"/>
      <c r="C37" s="329"/>
      <c r="D37" s="329"/>
      <c r="E37" s="334"/>
      <c r="F37" s="201" t="s">
        <v>294</v>
      </c>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150"/>
      <c r="BE37" s="151"/>
      <c r="BF37" s="151"/>
      <c r="BG37" s="151"/>
      <c r="BH37" s="151"/>
      <c r="BI37" s="152"/>
      <c r="BJ37" s="155"/>
      <c r="BK37" s="151"/>
      <c r="BL37" s="151"/>
      <c r="BM37" s="151"/>
      <c r="BN37" s="151"/>
      <c r="BO37" s="152"/>
      <c r="BP37" s="109"/>
      <c r="BQ37" s="338"/>
      <c r="BR37" s="339"/>
      <c r="BS37" s="339"/>
      <c r="BT37" s="339"/>
      <c r="BU37" s="339"/>
      <c r="BV37" s="339"/>
      <c r="BW37" s="339"/>
      <c r="BX37" s="340"/>
      <c r="BY37" s="338"/>
      <c r="BZ37" s="339"/>
      <c r="CA37" s="339"/>
      <c r="CB37" s="339"/>
      <c r="CC37" s="339"/>
      <c r="CD37" s="339"/>
      <c r="CE37" s="339"/>
      <c r="CF37" s="340"/>
      <c r="CG37" s="338"/>
      <c r="CH37" s="339"/>
      <c r="CI37" s="339"/>
      <c r="CJ37" s="339"/>
      <c r="CK37" s="339"/>
      <c r="CL37" s="339"/>
      <c r="CM37" s="339"/>
      <c r="CN37" s="340"/>
      <c r="CO37" s="403"/>
      <c r="CP37" s="404"/>
      <c r="CQ37" s="404"/>
      <c r="CR37" s="404"/>
      <c r="CS37" s="404"/>
      <c r="CT37" s="404"/>
      <c r="CU37" s="404"/>
      <c r="CV37" s="405"/>
    </row>
    <row r="38" spans="1:100" ht="12.75" customHeight="1">
      <c r="A38" s="329" t="s">
        <v>279</v>
      </c>
      <c r="B38" s="329"/>
      <c r="C38" s="329"/>
      <c r="D38" s="329"/>
      <c r="E38" s="334"/>
      <c r="F38" s="142" t="s">
        <v>47</v>
      </c>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4" t="s">
        <v>281</v>
      </c>
      <c r="BE38" s="145"/>
      <c r="BF38" s="145"/>
      <c r="BG38" s="145"/>
      <c r="BH38" s="145"/>
      <c r="BI38" s="146"/>
      <c r="BJ38" s="153" t="s">
        <v>54</v>
      </c>
      <c r="BK38" s="145"/>
      <c r="BL38" s="145"/>
      <c r="BM38" s="145"/>
      <c r="BN38" s="145"/>
      <c r="BO38" s="146"/>
      <c r="BP38" s="107"/>
      <c r="BQ38" s="162">
        <f>'Прилож 2 ИЦ'!G32</f>
        <v>537270</v>
      </c>
      <c r="BR38" s="163"/>
      <c r="BS38" s="163"/>
      <c r="BT38" s="163"/>
      <c r="BU38" s="163"/>
      <c r="BV38" s="163"/>
      <c r="BW38" s="163"/>
      <c r="BX38" s="164"/>
      <c r="BY38" s="156">
        <v>415270</v>
      </c>
      <c r="BZ38" s="157"/>
      <c r="CA38" s="157"/>
      <c r="CB38" s="157"/>
      <c r="CC38" s="157"/>
      <c r="CD38" s="157"/>
      <c r="CE38" s="157"/>
      <c r="CF38" s="158"/>
      <c r="CG38" s="156">
        <v>415270</v>
      </c>
      <c r="CH38" s="157"/>
      <c r="CI38" s="157"/>
      <c r="CJ38" s="157"/>
      <c r="CK38" s="157"/>
      <c r="CL38" s="157"/>
      <c r="CM38" s="157"/>
      <c r="CN38" s="158"/>
      <c r="CO38" s="412"/>
      <c r="CP38" s="413"/>
      <c r="CQ38" s="413"/>
      <c r="CR38" s="413"/>
      <c r="CS38" s="413"/>
      <c r="CT38" s="413"/>
      <c r="CU38" s="413"/>
      <c r="CV38" s="414"/>
    </row>
    <row r="39" spans="1:100" ht="12.75" customHeight="1">
      <c r="A39" s="329"/>
      <c r="B39" s="329"/>
      <c r="C39" s="329"/>
      <c r="D39" s="329"/>
      <c r="E39" s="334"/>
      <c r="F39" s="139" t="s">
        <v>260</v>
      </c>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50"/>
      <c r="BE39" s="151"/>
      <c r="BF39" s="151"/>
      <c r="BG39" s="151"/>
      <c r="BH39" s="151"/>
      <c r="BI39" s="152"/>
      <c r="BJ39" s="155"/>
      <c r="BK39" s="151"/>
      <c r="BL39" s="151"/>
      <c r="BM39" s="151"/>
      <c r="BN39" s="151"/>
      <c r="BO39" s="152"/>
      <c r="BP39" s="109"/>
      <c r="BQ39" s="168"/>
      <c r="BR39" s="169"/>
      <c r="BS39" s="169"/>
      <c r="BT39" s="169"/>
      <c r="BU39" s="169"/>
      <c r="BV39" s="169"/>
      <c r="BW39" s="169"/>
      <c r="BX39" s="170"/>
      <c r="BY39" s="159"/>
      <c r="BZ39" s="160"/>
      <c r="CA39" s="160"/>
      <c r="CB39" s="160"/>
      <c r="CC39" s="160"/>
      <c r="CD39" s="160"/>
      <c r="CE39" s="160"/>
      <c r="CF39" s="161"/>
      <c r="CG39" s="159"/>
      <c r="CH39" s="160"/>
      <c r="CI39" s="160"/>
      <c r="CJ39" s="160"/>
      <c r="CK39" s="160"/>
      <c r="CL39" s="160"/>
      <c r="CM39" s="160"/>
      <c r="CN39" s="161"/>
      <c r="CO39" s="415"/>
      <c r="CP39" s="416"/>
      <c r="CQ39" s="416"/>
      <c r="CR39" s="416"/>
      <c r="CS39" s="416"/>
      <c r="CT39" s="416"/>
      <c r="CU39" s="416"/>
      <c r="CV39" s="417"/>
    </row>
    <row r="40" spans="1:100" ht="12.75" customHeight="1">
      <c r="A40" s="329"/>
      <c r="B40" s="330"/>
      <c r="C40" s="330"/>
      <c r="D40" s="330"/>
      <c r="E40" s="331"/>
      <c r="F40" s="259" t="s">
        <v>74</v>
      </c>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332" t="s">
        <v>476</v>
      </c>
      <c r="BE40" s="330"/>
      <c r="BF40" s="330"/>
      <c r="BG40" s="330"/>
      <c r="BH40" s="330"/>
      <c r="BI40" s="331"/>
      <c r="BJ40" s="333" t="s">
        <v>54</v>
      </c>
      <c r="BK40" s="330"/>
      <c r="BL40" s="330"/>
      <c r="BM40" s="330"/>
      <c r="BN40" s="330"/>
      <c r="BO40" s="331"/>
      <c r="BP40" s="114"/>
      <c r="BQ40" s="115"/>
      <c r="BR40" s="116"/>
      <c r="BS40" s="116"/>
      <c r="BT40" s="116"/>
      <c r="BU40" s="116"/>
      <c r="BV40" s="116"/>
      <c r="BW40" s="116"/>
      <c r="BX40" s="117"/>
      <c r="BY40" s="115"/>
      <c r="BZ40" s="116"/>
      <c r="CA40" s="116"/>
      <c r="CB40" s="116"/>
      <c r="CC40" s="116"/>
      <c r="CD40" s="116"/>
      <c r="CE40" s="116"/>
      <c r="CF40" s="117"/>
      <c r="CG40" s="115"/>
      <c r="CH40" s="116"/>
      <c r="CI40" s="116"/>
      <c r="CJ40" s="116"/>
      <c r="CK40" s="116"/>
      <c r="CL40" s="116"/>
      <c r="CM40" s="116"/>
      <c r="CN40" s="117"/>
      <c r="CO40" s="118"/>
      <c r="CP40" s="119"/>
      <c r="CQ40" s="119"/>
      <c r="CR40" s="119"/>
      <c r="CS40" s="119"/>
      <c r="CT40" s="119"/>
      <c r="CU40" s="119"/>
      <c r="CV40" s="119"/>
    </row>
    <row r="41" spans="1:100" ht="15" customHeight="1">
      <c r="A41" s="329" t="s">
        <v>280</v>
      </c>
      <c r="B41" s="329"/>
      <c r="C41" s="329"/>
      <c r="D41" s="329"/>
      <c r="E41" s="334"/>
      <c r="F41" s="390" t="s">
        <v>261</v>
      </c>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2"/>
      <c r="BD41" s="124" t="s">
        <v>282</v>
      </c>
      <c r="BE41" s="125"/>
      <c r="BF41" s="125"/>
      <c r="BG41" s="125"/>
      <c r="BH41" s="125"/>
      <c r="BI41" s="125"/>
      <c r="BJ41" s="125" t="s">
        <v>54</v>
      </c>
      <c r="BK41" s="125"/>
      <c r="BL41" s="125"/>
      <c r="BM41" s="125"/>
      <c r="BN41" s="125"/>
      <c r="BO41" s="125"/>
      <c r="BP41" s="10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426"/>
      <c r="CP41" s="426"/>
      <c r="CQ41" s="426"/>
      <c r="CR41" s="426"/>
      <c r="CS41" s="426"/>
      <c r="CT41" s="426"/>
      <c r="CU41" s="426"/>
      <c r="CV41" s="427"/>
    </row>
    <row r="42" spans="1:100" ht="15" customHeight="1">
      <c r="A42" s="329" t="s">
        <v>285</v>
      </c>
      <c r="B42" s="329"/>
      <c r="C42" s="329"/>
      <c r="D42" s="329"/>
      <c r="E42" s="334"/>
      <c r="F42" s="387" t="s">
        <v>295</v>
      </c>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388"/>
      <c r="BD42" s="124" t="s">
        <v>283</v>
      </c>
      <c r="BE42" s="125"/>
      <c r="BF42" s="125"/>
      <c r="BG42" s="125"/>
      <c r="BH42" s="125"/>
      <c r="BI42" s="125"/>
      <c r="BJ42" s="125" t="s">
        <v>54</v>
      </c>
      <c r="BK42" s="125"/>
      <c r="BL42" s="125"/>
      <c r="BM42" s="125"/>
      <c r="BN42" s="125"/>
      <c r="BO42" s="125"/>
      <c r="BP42" s="10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426"/>
      <c r="CP42" s="426"/>
      <c r="CQ42" s="426"/>
      <c r="CR42" s="426"/>
      <c r="CS42" s="426"/>
      <c r="CT42" s="426"/>
      <c r="CU42" s="426"/>
      <c r="CV42" s="427"/>
    </row>
    <row r="43" spans="1:100" ht="15" customHeight="1">
      <c r="A43" s="329" t="s">
        <v>284</v>
      </c>
      <c r="B43" s="329"/>
      <c r="C43" s="329"/>
      <c r="D43" s="329"/>
      <c r="E43" s="334"/>
      <c r="F43" s="387" t="s">
        <v>296</v>
      </c>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388"/>
      <c r="BD43" s="124" t="s">
        <v>286</v>
      </c>
      <c r="BE43" s="125"/>
      <c r="BF43" s="125"/>
      <c r="BG43" s="125"/>
      <c r="BH43" s="125"/>
      <c r="BI43" s="125"/>
      <c r="BJ43" s="125" t="s">
        <v>54</v>
      </c>
      <c r="BK43" s="125"/>
      <c r="BL43" s="125"/>
      <c r="BM43" s="125"/>
      <c r="BN43" s="125"/>
      <c r="BO43" s="125"/>
      <c r="BP43" s="10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426"/>
      <c r="CP43" s="426"/>
      <c r="CQ43" s="426"/>
      <c r="CR43" s="426"/>
      <c r="CS43" s="426"/>
      <c r="CT43" s="426"/>
      <c r="CU43" s="426"/>
      <c r="CV43" s="427"/>
    </row>
    <row r="44" spans="1:100" ht="12.75" customHeight="1">
      <c r="A44" s="151" t="s">
        <v>287</v>
      </c>
      <c r="B44" s="151"/>
      <c r="C44" s="151"/>
      <c r="D44" s="151"/>
      <c r="E44" s="152"/>
      <c r="F44" s="137" t="s">
        <v>47</v>
      </c>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8"/>
      <c r="BD44" s="144" t="s">
        <v>289</v>
      </c>
      <c r="BE44" s="145"/>
      <c r="BF44" s="145"/>
      <c r="BG44" s="145"/>
      <c r="BH44" s="145"/>
      <c r="BI44" s="146"/>
      <c r="BJ44" s="153" t="s">
        <v>54</v>
      </c>
      <c r="BK44" s="145"/>
      <c r="BL44" s="145"/>
      <c r="BM44" s="145"/>
      <c r="BN44" s="145"/>
      <c r="BO44" s="146"/>
      <c r="BP44" s="107"/>
      <c r="BQ44" s="162"/>
      <c r="BR44" s="163"/>
      <c r="BS44" s="163"/>
      <c r="BT44" s="163"/>
      <c r="BU44" s="163"/>
      <c r="BV44" s="163"/>
      <c r="BW44" s="163"/>
      <c r="BX44" s="164"/>
      <c r="BY44" s="162"/>
      <c r="BZ44" s="163"/>
      <c r="CA44" s="163"/>
      <c r="CB44" s="163"/>
      <c r="CC44" s="163"/>
      <c r="CD44" s="163"/>
      <c r="CE44" s="163"/>
      <c r="CF44" s="164"/>
      <c r="CG44" s="162"/>
      <c r="CH44" s="163"/>
      <c r="CI44" s="163"/>
      <c r="CJ44" s="163"/>
      <c r="CK44" s="163"/>
      <c r="CL44" s="163"/>
      <c r="CM44" s="163"/>
      <c r="CN44" s="164"/>
      <c r="CO44" s="412"/>
      <c r="CP44" s="413"/>
      <c r="CQ44" s="413"/>
      <c r="CR44" s="413"/>
      <c r="CS44" s="413"/>
      <c r="CT44" s="413"/>
      <c r="CU44" s="413"/>
      <c r="CV44" s="414"/>
    </row>
    <row r="45" spans="1:100" ht="12.75" customHeight="1">
      <c r="A45" s="329"/>
      <c r="B45" s="329"/>
      <c r="C45" s="329"/>
      <c r="D45" s="329"/>
      <c r="E45" s="334"/>
      <c r="F45" s="139" t="s">
        <v>260</v>
      </c>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231"/>
      <c r="BD45" s="150"/>
      <c r="BE45" s="151"/>
      <c r="BF45" s="151"/>
      <c r="BG45" s="151"/>
      <c r="BH45" s="151"/>
      <c r="BI45" s="152"/>
      <c r="BJ45" s="155"/>
      <c r="BK45" s="151"/>
      <c r="BL45" s="151"/>
      <c r="BM45" s="151"/>
      <c r="BN45" s="151"/>
      <c r="BO45" s="152"/>
      <c r="BP45" s="109"/>
      <c r="BQ45" s="168"/>
      <c r="BR45" s="169"/>
      <c r="BS45" s="169"/>
      <c r="BT45" s="169"/>
      <c r="BU45" s="169"/>
      <c r="BV45" s="169"/>
      <c r="BW45" s="169"/>
      <c r="BX45" s="170"/>
      <c r="BY45" s="168"/>
      <c r="BZ45" s="169"/>
      <c r="CA45" s="169"/>
      <c r="CB45" s="169"/>
      <c r="CC45" s="169"/>
      <c r="CD45" s="169"/>
      <c r="CE45" s="169"/>
      <c r="CF45" s="170"/>
      <c r="CG45" s="168"/>
      <c r="CH45" s="169"/>
      <c r="CI45" s="169"/>
      <c r="CJ45" s="169"/>
      <c r="CK45" s="169"/>
      <c r="CL45" s="169"/>
      <c r="CM45" s="169"/>
      <c r="CN45" s="170"/>
      <c r="CO45" s="415"/>
      <c r="CP45" s="416"/>
      <c r="CQ45" s="416"/>
      <c r="CR45" s="416"/>
      <c r="CS45" s="416"/>
      <c r="CT45" s="416"/>
      <c r="CU45" s="416"/>
      <c r="CV45" s="417"/>
    </row>
    <row r="46" spans="1:100" ht="15" customHeight="1">
      <c r="A46" s="329" t="s">
        <v>288</v>
      </c>
      <c r="B46" s="329"/>
      <c r="C46" s="329"/>
      <c r="D46" s="329"/>
      <c r="E46" s="334"/>
      <c r="F46" s="390" t="s">
        <v>261</v>
      </c>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2"/>
      <c r="BD46" s="124" t="s">
        <v>290</v>
      </c>
      <c r="BE46" s="125"/>
      <c r="BF46" s="125"/>
      <c r="BG46" s="125"/>
      <c r="BH46" s="125"/>
      <c r="BI46" s="125"/>
      <c r="BJ46" s="125" t="s">
        <v>54</v>
      </c>
      <c r="BK46" s="125"/>
      <c r="BL46" s="125"/>
      <c r="BM46" s="125"/>
      <c r="BN46" s="125"/>
      <c r="BO46" s="125"/>
      <c r="BP46" s="10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426"/>
      <c r="CP46" s="426"/>
      <c r="CQ46" s="426"/>
      <c r="CR46" s="426"/>
      <c r="CS46" s="426"/>
      <c r="CT46" s="426"/>
      <c r="CU46" s="426"/>
      <c r="CV46" s="427"/>
    </row>
    <row r="47" spans="1:103" ht="15" customHeight="1">
      <c r="A47" s="329" t="s">
        <v>291</v>
      </c>
      <c r="B47" s="329"/>
      <c r="C47" s="329"/>
      <c r="D47" s="329"/>
      <c r="E47" s="334"/>
      <c r="F47" s="387" t="s">
        <v>297</v>
      </c>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388"/>
      <c r="BD47" s="124" t="s">
        <v>292</v>
      </c>
      <c r="BE47" s="125"/>
      <c r="BF47" s="125"/>
      <c r="BG47" s="125"/>
      <c r="BH47" s="125"/>
      <c r="BI47" s="125"/>
      <c r="BJ47" s="125" t="s">
        <v>54</v>
      </c>
      <c r="BK47" s="125"/>
      <c r="BL47" s="125"/>
      <c r="BM47" s="125"/>
      <c r="BN47" s="125"/>
      <c r="BO47" s="125"/>
      <c r="BP47" s="106"/>
      <c r="BQ47" s="441">
        <f>BQ48</f>
        <v>16000</v>
      </c>
      <c r="BR47" s="441"/>
      <c r="BS47" s="441"/>
      <c r="BT47" s="441"/>
      <c r="BU47" s="441"/>
      <c r="BV47" s="441"/>
      <c r="BW47" s="441"/>
      <c r="BX47" s="441"/>
      <c r="BY47" s="441">
        <f>BY48</f>
        <v>0</v>
      </c>
      <c r="BZ47" s="441"/>
      <c r="CA47" s="441"/>
      <c r="CB47" s="441"/>
      <c r="CC47" s="441"/>
      <c r="CD47" s="441"/>
      <c r="CE47" s="441"/>
      <c r="CF47" s="441"/>
      <c r="CG47" s="441">
        <f>CG48</f>
        <v>0</v>
      </c>
      <c r="CH47" s="441"/>
      <c r="CI47" s="441"/>
      <c r="CJ47" s="441"/>
      <c r="CK47" s="441"/>
      <c r="CL47" s="441"/>
      <c r="CM47" s="441"/>
      <c r="CN47" s="441"/>
      <c r="CO47" s="442"/>
      <c r="CP47" s="442"/>
      <c r="CQ47" s="442"/>
      <c r="CR47" s="442"/>
      <c r="CS47" s="442"/>
      <c r="CT47" s="442"/>
      <c r="CU47" s="442"/>
      <c r="CV47" s="443"/>
      <c r="CY47" s="3" t="s">
        <v>447</v>
      </c>
    </row>
    <row r="48" spans="1:100" ht="12.75" customHeight="1">
      <c r="A48" s="329" t="s">
        <v>298</v>
      </c>
      <c r="B48" s="329"/>
      <c r="C48" s="329"/>
      <c r="D48" s="329"/>
      <c r="E48" s="334"/>
      <c r="F48" s="142" t="s">
        <v>47</v>
      </c>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4" t="s">
        <v>301</v>
      </c>
      <c r="BE48" s="145"/>
      <c r="BF48" s="145"/>
      <c r="BG48" s="145"/>
      <c r="BH48" s="145"/>
      <c r="BI48" s="146"/>
      <c r="BJ48" s="153" t="s">
        <v>54</v>
      </c>
      <c r="BK48" s="145"/>
      <c r="BL48" s="145"/>
      <c r="BM48" s="145"/>
      <c r="BN48" s="145"/>
      <c r="BO48" s="146"/>
      <c r="BP48" s="107"/>
      <c r="BQ48" s="162">
        <f>'Прилож 3 ПДД'!L57</f>
        <v>16000</v>
      </c>
      <c r="BR48" s="163"/>
      <c r="BS48" s="163"/>
      <c r="BT48" s="163"/>
      <c r="BU48" s="163"/>
      <c r="BV48" s="163"/>
      <c r="BW48" s="163"/>
      <c r="BX48" s="164"/>
      <c r="BY48" s="162">
        <v>0</v>
      </c>
      <c r="BZ48" s="163"/>
      <c r="CA48" s="163"/>
      <c r="CB48" s="163"/>
      <c r="CC48" s="163"/>
      <c r="CD48" s="163"/>
      <c r="CE48" s="163"/>
      <c r="CF48" s="164"/>
      <c r="CG48" s="162">
        <v>0</v>
      </c>
      <c r="CH48" s="163"/>
      <c r="CI48" s="163"/>
      <c r="CJ48" s="163"/>
      <c r="CK48" s="163"/>
      <c r="CL48" s="163"/>
      <c r="CM48" s="163"/>
      <c r="CN48" s="164"/>
      <c r="CO48" s="412"/>
      <c r="CP48" s="413"/>
      <c r="CQ48" s="413"/>
      <c r="CR48" s="413"/>
      <c r="CS48" s="413"/>
      <c r="CT48" s="413"/>
      <c r="CU48" s="413"/>
      <c r="CV48" s="414"/>
    </row>
    <row r="49" spans="1:100" ht="12.75" customHeight="1">
      <c r="A49" s="329"/>
      <c r="B49" s="329"/>
      <c r="C49" s="329"/>
      <c r="D49" s="329"/>
      <c r="E49" s="334"/>
      <c r="F49" s="139" t="s">
        <v>260</v>
      </c>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50"/>
      <c r="BE49" s="151"/>
      <c r="BF49" s="151"/>
      <c r="BG49" s="151"/>
      <c r="BH49" s="151"/>
      <c r="BI49" s="152"/>
      <c r="BJ49" s="155"/>
      <c r="BK49" s="151"/>
      <c r="BL49" s="151"/>
      <c r="BM49" s="151"/>
      <c r="BN49" s="151"/>
      <c r="BO49" s="152"/>
      <c r="BP49" s="109"/>
      <c r="BQ49" s="168">
        <f>'Прилож 3 ПДД'!L59</f>
        <v>0</v>
      </c>
      <c r="BR49" s="169"/>
      <c r="BS49" s="169"/>
      <c r="BT49" s="169"/>
      <c r="BU49" s="169"/>
      <c r="BV49" s="169"/>
      <c r="BW49" s="169"/>
      <c r="BX49" s="170"/>
      <c r="BY49" s="168"/>
      <c r="BZ49" s="169"/>
      <c r="CA49" s="169"/>
      <c r="CB49" s="169"/>
      <c r="CC49" s="169"/>
      <c r="CD49" s="169"/>
      <c r="CE49" s="169"/>
      <c r="CF49" s="170"/>
      <c r="CG49" s="168"/>
      <c r="CH49" s="169"/>
      <c r="CI49" s="169"/>
      <c r="CJ49" s="169"/>
      <c r="CK49" s="169"/>
      <c r="CL49" s="169"/>
      <c r="CM49" s="169"/>
      <c r="CN49" s="170"/>
      <c r="CO49" s="415"/>
      <c r="CP49" s="416"/>
      <c r="CQ49" s="416"/>
      <c r="CR49" s="416"/>
      <c r="CS49" s="416"/>
      <c r="CT49" s="416"/>
      <c r="CU49" s="416"/>
      <c r="CV49" s="417"/>
    </row>
    <row r="50" spans="1:100" ht="15" customHeight="1">
      <c r="A50" s="329" t="s">
        <v>299</v>
      </c>
      <c r="B50" s="329"/>
      <c r="C50" s="329"/>
      <c r="D50" s="329"/>
      <c r="E50" s="334"/>
      <c r="F50" s="390" t="s">
        <v>300</v>
      </c>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2"/>
      <c r="BD50" s="124" t="s">
        <v>302</v>
      </c>
      <c r="BE50" s="125"/>
      <c r="BF50" s="125"/>
      <c r="BG50" s="125"/>
      <c r="BH50" s="125"/>
      <c r="BI50" s="125"/>
      <c r="BJ50" s="125" t="s">
        <v>54</v>
      </c>
      <c r="BK50" s="125"/>
      <c r="BL50" s="125"/>
      <c r="BM50" s="125"/>
      <c r="BN50" s="125"/>
      <c r="BO50" s="125"/>
      <c r="BP50" s="10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426"/>
      <c r="CP50" s="426"/>
      <c r="CQ50" s="426"/>
      <c r="CR50" s="426"/>
      <c r="CS50" s="426"/>
      <c r="CT50" s="426"/>
      <c r="CU50" s="426"/>
      <c r="CV50" s="427"/>
    </row>
    <row r="51" spans="1:100" ht="12.75">
      <c r="A51" s="329" t="s">
        <v>305</v>
      </c>
      <c r="B51" s="329"/>
      <c r="C51" s="329"/>
      <c r="D51" s="329"/>
      <c r="E51" s="334"/>
      <c r="F51" s="382" t="s">
        <v>312</v>
      </c>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4"/>
      <c r="BD51" s="144" t="s">
        <v>303</v>
      </c>
      <c r="BE51" s="145"/>
      <c r="BF51" s="145"/>
      <c r="BG51" s="145"/>
      <c r="BH51" s="145"/>
      <c r="BI51" s="146"/>
      <c r="BJ51" s="153" t="s">
        <v>54</v>
      </c>
      <c r="BK51" s="145"/>
      <c r="BL51" s="145"/>
      <c r="BM51" s="145"/>
      <c r="BN51" s="145"/>
      <c r="BO51" s="146"/>
      <c r="BP51" s="107"/>
      <c r="BQ51" s="162"/>
      <c r="BR51" s="163"/>
      <c r="BS51" s="163"/>
      <c r="BT51" s="163"/>
      <c r="BU51" s="163"/>
      <c r="BV51" s="163"/>
      <c r="BW51" s="163"/>
      <c r="BX51" s="164"/>
      <c r="BY51" s="162"/>
      <c r="BZ51" s="163"/>
      <c r="CA51" s="163"/>
      <c r="CB51" s="163"/>
      <c r="CC51" s="163"/>
      <c r="CD51" s="163"/>
      <c r="CE51" s="163"/>
      <c r="CF51" s="164"/>
      <c r="CG51" s="162"/>
      <c r="CH51" s="163"/>
      <c r="CI51" s="163"/>
      <c r="CJ51" s="163"/>
      <c r="CK51" s="163"/>
      <c r="CL51" s="163"/>
      <c r="CM51" s="163"/>
      <c r="CN51" s="164"/>
      <c r="CO51" s="412"/>
      <c r="CP51" s="413"/>
      <c r="CQ51" s="413"/>
      <c r="CR51" s="413"/>
      <c r="CS51" s="413"/>
      <c r="CT51" s="413"/>
      <c r="CU51" s="413"/>
      <c r="CV51" s="414"/>
    </row>
    <row r="52" spans="1:100" ht="12.75" customHeight="1">
      <c r="A52" s="329"/>
      <c r="B52" s="329"/>
      <c r="C52" s="329"/>
      <c r="D52" s="329"/>
      <c r="E52" s="334"/>
      <c r="F52" s="393" t="s">
        <v>313</v>
      </c>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150"/>
      <c r="BE52" s="151"/>
      <c r="BF52" s="151"/>
      <c r="BG52" s="151"/>
      <c r="BH52" s="151"/>
      <c r="BI52" s="152"/>
      <c r="BJ52" s="155"/>
      <c r="BK52" s="151"/>
      <c r="BL52" s="151"/>
      <c r="BM52" s="151"/>
      <c r="BN52" s="151"/>
      <c r="BO52" s="152"/>
      <c r="BP52" s="109"/>
      <c r="BQ52" s="168"/>
      <c r="BR52" s="169"/>
      <c r="BS52" s="169"/>
      <c r="BT52" s="169"/>
      <c r="BU52" s="169"/>
      <c r="BV52" s="169"/>
      <c r="BW52" s="169"/>
      <c r="BX52" s="170"/>
      <c r="BY52" s="168"/>
      <c r="BZ52" s="169"/>
      <c r="CA52" s="169"/>
      <c r="CB52" s="169"/>
      <c r="CC52" s="169"/>
      <c r="CD52" s="169"/>
      <c r="CE52" s="169"/>
      <c r="CF52" s="170"/>
      <c r="CG52" s="168"/>
      <c r="CH52" s="169"/>
      <c r="CI52" s="169"/>
      <c r="CJ52" s="169"/>
      <c r="CK52" s="169"/>
      <c r="CL52" s="169"/>
      <c r="CM52" s="169"/>
      <c r="CN52" s="170"/>
      <c r="CO52" s="415"/>
      <c r="CP52" s="416"/>
      <c r="CQ52" s="416"/>
      <c r="CR52" s="416"/>
      <c r="CS52" s="416"/>
      <c r="CT52" s="416"/>
      <c r="CU52" s="416"/>
      <c r="CV52" s="417"/>
    </row>
    <row r="53" spans="1:100" ht="12.75">
      <c r="A53" s="329"/>
      <c r="B53" s="329"/>
      <c r="C53" s="329"/>
      <c r="D53" s="329"/>
      <c r="E53" s="334"/>
      <c r="F53" s="444" t="s">
        <v>307</v>
      </c>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144" t="s">
        <v>306</v>
      </c>
      <c r="BE53" s="145"/>
      <c r="BF53" s="145"/>
      <c r="BG53" s="145"/>
      <c r="BH53" s="145"/>
      <c r="BI53" s="146"/>
      <c r="BJ53" s="153"/>
      <c r="BK53" s="145"/>
      <c r="BL53" s="145"/>
      <c r="BM53" s="145"/>
      <c r="BN53" s="145"/>
      <c r="BO53" s="146"/>
      <c r="BP53" s="107"/>
      <c r="BQ53" s="162"/>
      <c r="BR53" s="163"/>
      <c r="BS53" s="163"/>
      <c r="BT53" s="163"/>
      <c r="BU53" s="163"/>
      <c r="BV53" s="163"/>
      <c r="BW53" s="163"/>
      <c r="BX53" s="164"/>
      <c r="BY53" s="162"/>
      <c r="BZ53" s="163"/>
      <c r="CA53" s="163"/>
      <c r="CB53" s="163"/>
      <c r="CC53" s="163"/>
      <c r="CD53" s="163"/>
      <c r="CE53" s="163"/>
      <c r="CF53" s="164"/>
      <c r="CG53" s="162"/>
      <c r="CH53" s="163"/>
      <c r="CI53" s="163"/>
      <c r="CJ53" s="163"/>
      <c r="CK53" s="163"/>
      <c r="CL53" s="163"/>
      <c r="CM53" s="163"/>
      <c r="CN53" s="164"/>
      <c r="CO53" s="412"/>
      <c r="CP53" s="413"/>
      <c r="CQ53" s="413"/>
      <c r="CR53" s="413"/>
      <c r="CS53" s="413"/>
      <c r="CT53" s="413"/>
      <c r="CU53" s="413"/>
      <c r="CV53" s="414"/>
    </row>
    <row r="54" spans="1:100" ht="12.75">
      <c r="A54" s="329"/>
      <c r="B54" s="329"/>
      <c r="C54" s="329"/>
      <c r="D54" s="329"/>
      <c r="E54" s="334"/>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c r="BC54" s="389"/>
      <c r="BD54" s="150"/>
      <c r="BE54" s="151"/>
      <c r="BF54" s="151"/>
      <c r="BG54" s="151"/>
      <c r="BH54" s="151"/>
      <c r="BI54" s="152"/>
      <c r="BJ54" s="155"/>
      <c r="BK54" s="151"/>
      <c r="BL54" s="151"/>
      <c r="BM54" s="151"/>
      <c r="BN54" s="151"/>
      <c r="BO54" s="152"/>
      <c r="BP54" s="109"/>
      <c r="BQ54" s="168"/>
      <c r="BR54" s="169"/>
      <c r="BS54" s="169"/>
      <c r="BT54" s="169"/>
      <c r="BU54" s="169"/>
      <c r="BV54" s="169"/>
      <c r="BW54" s="169"/>
      <c r="BX54" s="170"/>
      <c r="BY54" s="168"/>
      <c r="BZ54" s="169"/>
      <c r="CA54" s="169"/>
      <c r="CB54" s="169"/>
      <c r="CC54" s="169"/>
      <c r="CD54" s="169"/>
      <c r="CE54" s="169"/>
      <c r="CF54" s="170"/>
      <c r="CG54" s="168"/>
      <c r="CH54" s="169"/>
      <c r="CI54" s="169"/>
      <c r="CJ54" s="169"/>
      <c r="CK54" s="169"/>
      <c r="CL54" s="169"/>
      <c r="CM54" s="169"/>
      <c r="CN54" s="170"/>
      <c r="CO54" s="415"/>
      <c r="CP54" s="416"/>
      <c r="CQ54" s="416"/>
      <c r="CR54" s="416"/>
      <c r="CS54" s="416"/>
      <c r="CT54" s="416"/>
      <c r="CU54" s="416"/>
      <c r="CV54" s="417"/>
    </row>
    <row r="55" spans="1:100" ht="12.75">
      <c r="A55" s="329" t="s">
        <v>304</v>
      </c>
      <c r="B55" s="329"/>
      <c r="C55" s="329"/>
      <c r="D55" s="329"/>
      <c r="E55" s="334"/>
      <c r="F55" s="382" t="s">
        <v>314</v>
      </c>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4"/>
      <c r="BD55" s="144" t="s">
        <v>308</v>
      </c>
      <c r="BE55" s="145"/>
      <c r="BF55" s="145"/>
      <c r="BG55" s="145"/>
      <c r="BH55" s="145"/>
      <c r="BI55" s="146"/>
      <c r="BJ55" s="153" t="s">
        <v>54</v>
      </c>
      <c r="BK55" s="145"/>
      <c r="BL55" s="145"/>
      <c r="BM55" s="145"/>
      <c r="BN55" s="145"/>
      <c r="BO55" s="146"/>
      <c r="BP55" s="107"/>
      <c r="BQ55" s="162"/>
      <c r="BR55" s="163"/>
      <c r="BS55" s="163"/>
      <c r="BT55" s="163"/>
      <c r="BU55" s="163"/>
      <c r="BV55" s="163"/>
      <c r="BW55" s="163"/>
      <c r="BX55" s="164"/>
      <c r="BY55" s="162"/>
      <c r="BZ55" s="163"/>
      <c r="CA55" s="163"/>
      <c r="CB55" s="163"/>
      <c r="CC55" s="163"/>
      <c r="CD55" s="163"/>
      <c r="CE55" s="163"/>
      <c r="CF55" s="164"/>
      <c r="CG55" s="162"/>
      <c r="CH55" s="163"/>
      <c r="CI55" s="163"/>
      <c r="CJ55" s="163"/>
      <c r="CK55" s="163"/>
      <c r="CL55" s="163"/>
      <c r="CM55" s="163"/>
      <c r="CN55" s="164"/>
      <c r="CO55" s="412"/>
      <c r="CP55" s="413"/>
      <c r="CQ55" s="413"/>
      <c r="CR55" s="413"/>
      <c r="CS55" s="413"/>
      <c r="CT55" s="413"/>
      <c r="CU55" s="413"/>
      <c r="CV55" s="414"/>
    </row>
    <row r="56" spans="1:100" ht="12.75">
      <c r="A56" s="329"/>
      <c r="B56" s="329"/>
      <c r="C56" s="329"/>
      <c r="D56" s="329"/>
      <c r="E56" s="334"/>
      <c r="F56" s="393" t="s">
        <v>315</v>
      </c>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150"/>
      <c r="BE56" s="151"/>
      <c r="BF56" s="151"/>
      <c r="BG56" s="151"/>
      <c r="BH56" s="151"/>
      <c r="BI56" s="152"/>
      <c r="BJ56" s="155"/>
      <c r="BK56" s="151"/>
      <c r="BL56" s="151"/>
      <c r="BM56" s="151"/>
      <c r="BN56" s="151"/>
      <c r="BO56" s="152"/>
      <c r="BP56" s="109"/>
      <c r="BQ56" s="168"/>
      <c r="BR56" s="169"/>
      <c r="BS56" s="169"/>
      <c r="BT56" s="169"/>
      <c r="BU56" s="169"/>
      <c r="BV56" s="169"/>
      <c r="BW56" s="169"/>
      <c r="BX56" s="170"/>
      <c r="BY56" s="168"/>
      <c r="BZ56" s="169"/>
      <c r="CA56" s="169"/>
      <c r="CB56" s="169"/>
      <c r="CC56" s="169"/>
      <c r="CD56" s="169"/>
      <c r="CE56" s="169"/>
      <c r="CF56" s="170"/>
      <c r="CG56" s="168"/>
      <c r="CH56" s="169"/>
      <c r="CI56" s="169"/>
      <c r="CJ56" s="169"/>
      <c r="CK56" s="169"/>
      <c r="CL56" s="169"/>
      <c r="CM56" s="169"/>
      <c r="CN56" s="170"/>
      <c r="CO56" s="415"/>
      <c r="CP56" s="416"/>
      <c r="CQ56" s="416"/>
      <c r="CR56" s="416"/>
      <c r="CS56" s="416"/>
      <c r="CT56" s="416"/>
      <c r="CU56" s="416"/>
      <c r="CV56" s="417"/>
    </row>
    <row r="57" spans="1:100" ht="12.75">
      <c r="A57" s="329"/>
      <c r="B57" s="329"/>
      <c r="C57" s="329"/>
      <c r="D57" s="329"/>
      <c r="E57" s="334"/>
      <c r="F57" s="444" t="s">
        <v>307</v>
      </c>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144" t="s">
        <v>309</v>
      </c>
      <c r="BE57" s="145"/>
      <c r="BF57" s="145"/>
      <c r="BG57" s="145"/>
      <c r="BH57" s="145"/>
      <c r="BI57" s="146"/>
      <c r="BJ57" s="153"/>
      <c r="BK57" s="145"/>
      <c r="BL57" s="145"/>
      <c r="BM57" s="145"/>
      <c r="BN57" s="145"/>
      <c r="BO57" s="146"/>
      <c r="BP57" s="107"/>
      <c r="BQ57" s="162"/>
      <c r="BR57" s="163"/>
      <c r="BS57" s="163"/>
      <c r="BT57" s="163"/>
      <c r="BU57" s="163"/>
      <c r="BV57" s="163"/>
      <c r="BW57" s="163"/>
      <c r="BX57" s="164"/>
      <c r="BY57" s="162"/>
      <c r="BZ57" s="163"/>
      <c r="CA57" s="163"/>
      <c r="CB57" s="163"/>
      <c r="CC57" s="163"/>
      <c r="CD57" s="163"/>
      <c r="CE57" s="163"/>
      <c r="CF57" s="164"/>
      <c r="CG57" s="162"/>
      <c r="CH57" s="163"/>
      <c r="CI57" s="163"/>
      <c r="CJ57" s="163"/>
      <c r="CK57" s="163"/>
      <c r="CL57" s="163"/>
      <c r="CM57" s="163"/>
      <c r="CN57" s="164"/>
      <c r="CO57" s="412"/>
      <c r="CP57" s="413"/>
      <c r="CQ57" s="413"/>
      <c r="CR57" s="413"/>
      <c r="CS57" s="413"/>
      <c r="CT57" s="413"/>
      <c r="CU57" s="413"/>
      <c r="CV57" s="414"/>
    </row>
    <row r="58" spans="1:100" ht="13.5" thickBot="1">
      <c r="A58" s="329"/>
      <c r="B58" s="329"/>
      <c r="C58" s="329"/>
      <c r="D58" s="329"/>
      <c r="E58" s="334"/>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448"/>
      <c r="BE58" s="449"/>
      <c r="BF58" s="449"/>
      <c r="BG58" s="449"/>
      <c r="BH58" s="449"/>
      <c r="BI58" s="450"/>
      <c r="BJ58" s="451"/>
      <c r="BK58" s="449"/>
      <c r="BL58" s="449"/>
      <c r="BM58" s="449"/>
      <c r="BN58" s="449"/>
      <c r="BO58" s="450"/>
      <c r="BP58" s="121"/>
      <c r="BQ58" s="445"/>
      <c r="BR58" s="446"/>
      <c r="BS58" s="446"/>
      <c r="BT58" s="446"/>
      <c r="BU58" s="446"/>
      <c r="BV58" s="446"/>
      <c r="BW58" s="446"/>
      <c r="BX58" s="447"/>
      <c r="BY58" s="445"/>
      <c r="BZ58" s="446"/>
      <c r="CA58" s="446"/>
      <c r="CB58" s="446"/>
      <c r="CC58" s="446"/>
      <c r="CD58" s="446"/>
      <c r="CE58" s="446"/>
      <c r="CF58" s="447"/>
      <c r="CG58" s="445"/>
      <c r="CH58" s="446"/>
      <c r="CI58" s="446"/>
      <c r="CJ58" s="446"/>
      <c r="CK58" s="446"/>
      <c r="CL58" s="446"/>
      <c r="CM58" s="446"/>
      <c r="CN58" s="447"/>
      <c r="CO58" s="452"/>
      <c r="CP58" s="453"/>
      <c r="CQ58" s="453"/>
      <c r="CR58" s="453"/>
      <c r="CS58" s="453"/>
      <c r="CT58" s="453"/>
      <c r="CU58" s="453"/>
      <c r="CV58" s="454"/>
    </row>
    <row r="59" ht="12.75">
      <c r="BP59" s="5"/>
    </row>
    <row r="60" ht="12.75">
      <c r="BP60" s="5"/>
    </row>
    <row r="61" ht="12.75">
      <c r="BP61" s="5"/>
    </row>
    <row r="62" spans="1:68" ht="12.75">
      <c r="A62" s="3" t="s">
        <v>310</v>
      </c>
      <c r="BP62" s="5"/>
    </row>
    <row r="63" spans="1:81" ht="12.75">
      <c r="A63" s="3" t="s">
        <v>311</v>
      </c>
      <c r="W63" s="304"/>
      <c r="X63" s="304"/>
      <c r="Y63" s="304"/>
      <c r="Z63" s="304"/>
      <c r="AA63" s="304"/>
      <c r="AB63" s="304"/>
      <c r="AC63" s="304"/>
      <c r="AD63" s="304"/>
      <c r="AE63" s="304"/>
      <c r="AF63" s="304"/>
      <c r="AG63" s="304"/>
      <c r="AH63" s="304"/>
      <c r="AI63" s="304"/>
      <c r="AJ63" s="304"/>
      <c r="AK63" s="304"/>
      <c r="AL63" s="304"/>
      <c r="AM63" s="304"/>
      <c r="AN63" s="304"/>
      <c r="AO63" s="304"/>
      <c r="AP63" s="304"/>
      <c r="AQ63" s="304"/>
      <c r="AR63" s="13"/>
      <c r="AS63" s="304"/>
      <c r="AT63" s="304"/>
      <c r="AU63" s="304"/>
      <c r="AV63" s="304"/>
      <c r="AW63" s="304"/>
      <c r="AX63" s="304"/>
      <c r="AY63" s="304"/>
      <c r="AZ63" s="304"/>
      <c r="BA63" s="304"/>
      <c r="BB63" s="304"/>
      <c r="BC63" s="304"/>
      <c r="BD63" s="304"/>
      <c r="BE63" s="304"/>
      <c r="BF63" s="304"/>
      <c r="BG63" s="13"/>
      <c r="BH63" s="304" t="s">
        <v>468</v>
      </c>
      <c r="BI63" s="304"/>
      <c r="BJ63" s="304"/>
      <c r="BK63" s="304"/>
      <c r="BL63" s="304"/>
      <c r="BM63" s="304"/>
      <c r="BN63" s="304"/>
      <c r="BO63" s="304"/>
      <c r="BP63" s="304"/>
      <c r="BQ63" s="304"/>
      <c r="BR63" s="304"/>
      <c r="BS63" s="304"/>
      <c r="BT63" s="304"/>
      <c r="BU63" s="304"/>
      <c r="BV63" s="304"/>
      <c r="BW63" s="304"/>
      <c r="BX63" s="304"/>
      <c r="BY63" s="304"/>
      <c r="BZ63" s="304"/>
      <c r="CA63" s="304"/>
      <c r="CB63" s="304"/>
      <c r="CC63" s="304"/>
    </row>
    <row r="64" spans="23:81" s="17" customFormat="1" ht="10.5">
      <c r="W64" s="305" t="s">
        <v>8</v>
      </c>
      <c r="X64" s="305"/>
      <c r="Y64" s="305"/>
      <c r="Z64" s="305"/>
      <c r="AA64" s="305"/>
      <c r="AB64" s="305"/>
      <c r="AC64" s="305"/>
      <c r="AD64" s="305"/>
      <c r="AE64" s="305"/>
      <c r="AF64" s="305"/>
      <c r="AG64" s="305"/>
      <c r="AH64" s="305"/>
      <c r="AI64" s="305"/>
      <c r="AJ64" s="305"/>
      <c r="AK64" s="305"/>
      <c r="AL64" s="305"/>
      <c r="AM64" s="305"/>
      <c r="AN64" s="305"/>
      <c r="AO64" s="305"/>
      <c r="AP64" s="305"/>
      <c r="AQ64" s="305"/>
      <c r="AR64" s="12"/>
      <c r="AS64" s="305" t="s">
        <v>6</v>
      </c>
      <c r="AT64" s="305"/>
      <c r="AU64" s="305"/>
      <c r="AV64" s="305"/>
      <c r="AW64" s="305"/>
      <c r="AX64" s="305"/>
      <c r="AY64" s="305"/>
      <c r="AZ64" s="305"/>
      <c r="BA64" s="305"/>
      <c r="BB64" s="305"/>
      <c r="BC64" s="305"/>
      <c r="BD64" s="305"/>
      <c r="BE64" s="305"/>
      <c r="BF64" s="305"/>
      <c r="BG64" s="12"/>
      <c r="BH64" s="305" t="s">
        <v>7</v>
      </c>
      <c r="BI64" s="305"/>
      <c r="BJ64" s="305"/>
      <c r="BK64" s="305"/>
      <c r="BL64" s="305"/>
      <c r="BM64" s="305"/>
      <c r="BN64" s="305"/>
      <c r="BO64" s="305"/>
      <c r="BP64" s="305"/>
      <c r="BQ64" s="305"/>
      <c r="BR64" s="305"/>
      <c r="BS64" s="305"/>
      <c r="BT64" s="305"/>
      <c r="BU64" s="305"/>
      <c r="BV64" s="305"/>
      <c r="BW64" s="305"/>
      <c r="BX64" s="305"/>
      <c r="BY64" s="305"/>
      <c r="BZ64" s="305"/>
      <c r="CA64" s="305"/>
      <c r="CB64" s="305"/>
      <c r="CC64" s="305"/>
    </row>
    <row r="65" ht="4.5" customHeight="1"/>
    <row r="66" spans="1:75" ht="12.75">
      <c r="A66" s="385" t="s">
        <v>457</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F66" s="304"/>
      <c r="AG66" s="304"/>
      <c r="AH66" s="304"/>
      <c r="AI66" s="304"/>
      <c r="AJ66" s="304"/>
      <c r="AK66" s="304"/>
      <c r="AL66" s="304"/>
      <c r="AM66" s="304"/>
      <c r="AN66" s="304"/>
      <c r="AO66" s="304"/>
      <c r="AP66" s="304"/>
      <c r="AQ66" s="304"/>
      <c r="AR66" s="304"/>
      <c r="AS66" s="304"/>
      <c r="AT66" s="304"/>
      <c r="AU66" s="304"/>
      <c r="AV66" s="304"/>
      <c r="AW66" s="304"/>
      <c r="AX66" s="304"/>
      <c r="AY66" s="304"/>
      <c r="AZ66" s="304"/>
      <c r="BB66" s="304" t="s">
        <v>458</v>
      </c>
      <c r="BC66" s="304"/>
      <c r="BD66" s="304"/>
      <c r="BE66" s="304"/>
      <c r="BF66" s="304"/>
      <c r="BG66" s="304"/>
      <c r="BH66" s="304"/>
      <c r="BI66" s="304"/>
      <c r="BJ66" s="304"/>
      <c r="BK66" s="304"/>
      <c r="BL66" s="304"/>
      <c r="BM66" s="304"/>
      <c r="BN66" s="304"/>
      <c r="BO66" s="304"/>
      <c r="BP66" s="304"/>
      <c r="BQ66" s="304"/>
      <c r="BR66" s="304"/>
      <c r="BS66" s="304"/>
      <c r="BT66" s="304"/>
      <c r="BU66" s="304"/>
      <c r="BV66" s="304"/>
      <c r="BW66" s="304"/>
    </row>
    <row r="67" spans="10:75" s="17" customFormat="1" ht="10.5">
      <c r="J67" s="305" t="s">
        <v>8</v>
      </c>
      <c r="K67" s="305"/>
      <c r="L67" s="305"/>
      <c r="M67" s="305"/>
      <c r="N67" s="305"/>
      <c r="O67" s="305"/>
      <c r="P67" s="305"/>
      <c r="Q67" s="305"/>
      <c r="R67" s="305"/>
      <c r="S67" s="305"/>
      <c r="T67" s="305"/>
      <c r="U67" s="305"/>
      <c r="V67" s="305"/>
      <c r="W67" s="305"/>
      <c r="X67" s="305"/>
      <c r="Y67" s="305"/>
      <c r="Z67" s="305"/>
      <c r="AA67" s="305"/>
      <c r="AB67" s="305"/>
      <c r="AC67" s="305"/>
      <c r="AD67" s="305"/>
      <c r="AF67" s="305" t="s">
        <v>6</v>
      </c>
      <c r="AG67" s="305"/>
      <c r="AH67" s="305"/>
      <c r="AI67" s="305"/>
      <c r="AJ67" s="305"/>
      <c r="AK67" s="305"/>
      <c r="AL67" s="305"/>
      <c r="AM67" s="305"/>
      <c r="AN67" s="305"/>
      <c r="AO67" s="305"/>
      <c r="AP67" s="305"/>
      <c r="AQ67" s="305"/>
      <c r="AR67" s="305"/>
      <c r="AS67" s="305"/>
      <c r="AT67" s="305"/>
      <c r="AU67" s="305"/>
      <c r="AV67" s="305"/>
      <c r="AW67" s="305"/>
      <c r="AX67" s="305"/>
      <c r="AY67" s="305"/>
      <c r="AZ67" s="305"/>
      <c r="BB67" s="305" t="s">
        <v>316</v>
      </c>
      <c r="BC67" s="305"/>
      <c r="BD67" s="305"/>
      <c r="BE67" s="305"/>
      <c r="BF67" s="305"/>
      <c r="BG67" s="305"/>
      <c r="BH67" s="305"/>
      <c r="BI67" s="305"/>
      <c r="BJ67" s="305"/>
      <c r="BK67" s="305"/>
      <c r="BL67" s="305"/>
      <c r="BM67" s="305"/>
      <c r="BN67" s="305"/>
      <c r="BO67" s="305"/>
      <c r="BP67" s="305"/>
      <c r="BQ67" s="305"/>
      <c r="BR67" s="305"/>
      <c r="BS67" s="305"/>
      <c r="BT67" s="305"/>
      <c r="BU67" s="305"/>
      <c r="BV67" s="305"/>
      <c r="BW67" s="305"/>
    </row>
    <row r="68" ht="4.5" customHeight="1">
      <c r="BP68" s="5"/>
    </row>
    <row r="69" spans="2:68" ht="12.75">
      <c r="B69" s="4"/>
      <c r="C69" s="148"/>
      <c r="D69" s="148"/>
      <c r="E69" s="148"/>
      <c r="H69" s="306">
        <f>УМЦ!AO14</f>
        <v>44225</v>
      </c>
      <c r="I69" s="306"/>
      <c r="J69" s="306"/>
      <c r="K69" s="306"/>
      <c r="L69" s="306"/>
      <c r="M69" s="306"/>
      <c r="N69" s="306"/>
      <c r="O69" s="306"/>
      <c r="P69" s="306"/>
      <c r="Q69" s="306"/>
      <c r="R69" s="306"/>
      <c r="S69" s="381"/>
      <c r="T69" s="381"/>
      <c r="U69" s="308"/>
      <c r="V69" s="308"/>
      <c r="W69" s="308"/>
      <c r="BP69" s="5"/>
    </row>
    <row r="70" ht="13.5" thickBot="1">
      <c r="BP70" s="5"/>
    </row>
    <row r="71" spans="1:68" ht="12.75">
      <c r="A71" s="19"/>
      <c r="B71" s="20" t="s">
        <v>317</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1"/>
      <c r="BP71" s="5"/>
    </row>
    <row r="72" spans="1:68" ht="12.75">
      <c r="A72" s="22"/>
      <c r="B72" s="304" t="s">
        <v>416</v>
      </c>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304"/>
      <c r="BD72" s="304"/>
      <c r="BE72" s="304"/>
      <c r="BF72" s="304"/>
      <c r="BG72" s="304"/>
      <c r="BH72" s="23"/>
      <c r="BP72" s="5"/>
    </row>
    <row r="73" spans="1:68" s="18" customFormat="1" ht="10.5">
      <c r="A73" s="24"/>
      <c r="B73" s="305" t="s">
        <v>318</v>
      </c>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c r="BD73" s="305"/>
      <c r="BE73" s="305"/>
      <c r="BF73" s="305"/>
      <c r="BG73" s="305"/>
      <c r="BH73" s="25"/>
      <c r="BP73" s="120"/>
    </row>
    <row r="74" spans="1:68" ht="12.75">
      <c r="A74" s="22"/>
      <c r="B74" s="304"/>
      <c r="C74" s="304"/>
      <c r="D74" s="304"/>
      <c r="E74" s="304"/>
      <c r="F74" s="304"/>
      <c r="G74" s="304"/>
      <c r="H74" s="304"/>
      <c r="I74" s="304"/>
      <c r="J74" s="304"/>
      <c r="K74" s="304"/>
      <c r="L74" s="304"/>
      <c r="M74" s="304"/>
      <c r="N74" s="304"/>
      <c r="O74" s="304"/>
      <c r="P74" s="5"/>
      <c r="Q74" s="5"/>
      <c r="R74" s="5"/>
      <c r="S74" s="304" t="s">
        <v>459</v>
      </c>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23"/>
      <c r="BP74" s="5"/>
    </row>
    <row r="75" spans="1:68" s="17" customFormat="1" ht="10.5">
      <c r="A75" s="26"/>
      <c r="B75" s="305" t="s">
        <v>6</v>
      </c>
      <c r="C75" s="305"/>
      <c r="D75" s="305"/>
      <c r="E75" s="305"/>
      <c r="F75" s="305"/>
      <c r="G75" s="305"/>
      <c r="H75" s="305"/>
      <c r="I75" s="305"/>
      <c r="J75" s="305"/>
      <c r="K75" s="305"/>
      <c r="L75" s="305"/>
      <c r="M75" s="305"/>
      <c r="N75" s="305"/>
      <c r="O75" s="305"/>
      <c r="P75" s="27"/>
      <c r="Q75" s="27"/>
      <c r="R75" s="27"/>
      <c r="S75" s="305" t="s">
        <v>7</v>
      </c>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28"/>
      <c r="BP75" s="27"/>
    </row>
    <row r="76" spans="1:68" ht="12.75">
      <c r="A76" s="22"/>
      <c r="B76" s="29"/>
      <c r="C76" s="148"/>
      <c r="D76" s="148"/>
      <c r="E76" s="148"/>
      <c r="F76" s="5"/>
      <c r="G76" s="5"/>
      <c r="H76" s="306">
        <f>УМЦ!CH14</f>
        <v>44225</v>
      </c>
      <c r="I76" s="306"/>
      <c r="J76" s="306"/>
      <c r="K76" s="306"/>
      <c r="L76" s="306"/>
      <c r="M76" s="306"/>
      <c r="N76" s="306"/>
      <c r="O76" s="306"/>
      <c r="P76" s="306"/>
      <c r="Q76" s="306"/>
      <c r="R76" s="306"/>
      <c r="S76" s="307"/>
      <c r="T76" s="307"/>
      <c r="U76" s="308"/>
      <c r="V76" s="308"/>
      <c r="W76" s="308"/>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23"/>
      <c r="BP76" s="5"/>
    </row>
    <row r="77" spans="1:68" ht="4.5" customHeight="1" thickBot="1">
      <c r="A77" s="30"/>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2"/>
      <c r="BP77" s="5"/>
    </row>
    <row r="78" ht="12.75">
      <c r="BP78" s="5"/>
    </row>
    <row r="79" ht="12.75">
      <c r="BP79" s="5"/>
    </row>
    <row r="80" ht="12.75">
      <c r="BP80" s="5"/>
    </row>
    <row r="81" ht="12.75">
      <c r="BP81" s="5"/>
    </row>
    <row r="82" ht="12.75">
      <c r="BP82" s="5"/>
    </row>
    <row r="83" ht="12.75">
      <c r="BP83" s="5"/>
    </row>
    <row r="84" ht="12.75">
      <c r="BP84" s="5"/>
    </row>
    <row r="85" ht="12.75">
      <c r="BP85" s="5"/>
    </row>
    <row r="86" ht="12.75">
      <c r="BP86" s="5"/>
    </row>
    <row r="87" ht="12.75">
      <c r="BP87" s="5"/>
    </row>
    <row r="88" ht="12.75">
      <c r="BP88" s="5"/>
    </row>
    <row r="89" ht="12.75">
      <c r="BP89" s="5"/>
    </row>
    <row r="90" ht="12.75">
      <c r="BP90" s="5"/>
    </row>
    <row r="91" ht="12.75">
      <c r="BP91" s="5"/>
    </row>
    <row r="92" ht="12.75">
      <c r="BP92" s="5"/>
    </row>
  </sheetData>
  <sheetProtection/>
  <mergeCells count="295">
    <mergeCell ref="CO50:CV50"/>
    <mergeCell ref="CO53:CV54"/>
    <mergeCell ref="CO55:CV56"/>
    <mergeCell ref="CO57:CV58"/>
    <mergeCell ref="CO51:CV52"/>
    <mergeCell ref="CG51:CN52"/>
    <mergeCell ref="CG55:CN56"/>
    <mergeCell ref="BY57:CF58"/>
    <mergeCell ref="CG57:CN58"/>
    <mergeCell ref="F58:BC58"/>
    <mergeCell ref="F57:BC57"/>
    <mergeCell ref="BD57:BI58"/>
    <mergeCell ref="BJ57:BO58"/>
    <mergeCell ref="BQ57:BX58"/>
    <mergeCell ref="BY50:CF50"/>
    <mergeCell ref="BY53:CF54"/>
    <mergeCell ref="BJ55:BO56"/>
    <mergeCell ref="BQ55:BX56"/>
    <mergeCell ref="BY55:CF56"/>
    <mergeCell ref="F56:BC56"/>
    <mergeCell ref="F53:BC53"/>
    <mergeCell ref="BD53:BI54"/>
    <mergeCell ref="BQ51:BX52"/>
    <mergeCell ref="BY51:CF52"/>
    <mergeCell ref="CG44:CN45"/>
    <mergeCell ref="CG46:CN46"/>
    <mergeCell ref="CG47:CN47"/>
    <mergeCell ref="BQ50:BX50"/>
    <mergeCell ref="BJ53:BO54"/>
    <mergeCell ref="BQ53:BX54"/>
    <mergeCell ref="BJ50:BO50"/>
    <mergeCell ref="CG50:CN50"/>
    <mergeCell ref="CG53:CN54"/>
    <mergeCell ref="BY48:CF49"/>
    <mergeCell ref="CG48:CN49"/>
    <mergeCell ref="BY43:CF43"/>
    <mergeCell ref="BY44:CF45"/>
    <mergeCell ref="BY46:CF46"/>
    <mergeCell ref="CO43:CV43"/>
    <mergeCell ref="CO44:CV45"/>
    <mergeCell ref="CO46:CV46"/>
    <mergeCell ref="CO47:CV47"/>
    <mergeCell ref="CO48:CV49"/>
    <mergeCell ref="BY47:CF47"/>
    <mergeCell ref="BQ46:BX46"/>
    <mergeCell ref="BD47:BI47"/>
    <mergeCell ref="BJ47:BO47"/>
    <mergeCell ref="BQ47:BX47"/>
    <mergeCell ref="BD48:BI49"/>
    <mergeCell ref="BQ48:BX49"/>
    <mergeCell ref="A44:E45"/>
    <mergeCell ref="BJ44:BO45"/>
    <mergeCell ref="A46:E46"/>
    <mergeCell ref="F46:BC46"/>
    <mergeCell ref="BD46:BI46"/>
    <mergeCell ref="BJ46:BO46"/>
    <mergeCell ref="F44:BC44"/>
    <mergeCell ref="CO42:CV42"/>
    <mergeCell ref="BJ43:BO43"/>
    <mergeCell ref="A43:E43"/>
    <mergeCell ref="BQ43:BX43"/>
    <mergeCell ref="CG43:CN43"/>
    <mergeCell ref="BD43:BI43"/>
    <mergeCell ref="CG42:CN42"/>
    <mergeCell ref="F18:BC18"/>
    <mergeCell ref="F19:BC19"/>
    <mergeCell ref="F33:BC33"/>
    <mergeCell ref="BJ10:BO18"/>
    <mergeCell ref="CO38:CV39"/>
    <mergeCell ref="BD30:BI32"/>
    <mergeCell ref="CG38:CN39"/>
    <mergeCell ref="BY19:CF21"/>
    <mergeCell ref="F8:BC8"/>
    <mergeCell ref="BD8:BI8"/>
    <mergeCell ref="BD36:BI37"/>
    <mergeCell ref="BJ36:BO37"/>
    <mergeCell ref="F30:BC30"/>
    <mergeCell ref="BD10:BI18"/>
    <mergeCell ref="F23:BC23"/>
    <mergeCell ref="F27:BC27"/>
    <mergeCell ref="BD27:BI29"/>
    <mergeCell ref="BJ27:BO29"/>
    <mergeCell ref="BQ8:BX8"/>
    <mergeCell ref="A42:E42"/>
    <mergeCell ref="F42:BC42"/>
    <mergeCell ref="BD42:BI42"/>
    <mergeCell ref="BJ42:BO42"/>
    <mergeCell ref="BQ42:BX42"/>
    <mergeCell ref="BQ41:BX41"/>
    <mergeCell ref="F10:BC10"/>
    <mergeCell ref="BD9:BI9"/>
    <mergeCell ref="F36:BC36"/>
    <mergeCell ref="BD3:BI3"/>
    <mergeCell ref="F4:BC4"/>
    <mergeCell ref="BD4:BI4"/>
    <mergeCell ref="BQ4:BX4"/>
    <mergeCell ref="F5:BC5"/>
    <mergeCell ref="BQ5:BX5"/>
    <mergeCell ref="BJ3:BO3"/>
    <mergeCell ref="BQ3:CV3"/>
    <mergeCell ref="F3:BC3"/>
    <mergeCell ref="BJ4:BO4"/>
    <mergeCell ref="BY4:CF4"/>
    <mergeCell ref="CG4:CN4"/>
    <mergeCell ref="BY5:CF5"/>
    <mergeCell ref="CG5:CN5"/>
    <mergeCell ref="CO8:CV8"/>
    <mergeCell ref="CO4:CV4"/>
    <mergeCell ref="CO6:CV6"/>
    <mergeCell ref="CG6:CN6"/>
    <mergeCell ref="CO5:CV5"/>
    <mergeCell ref="BY9:CF9"/>
    <mergeCell ref="A3:E3"/>
    <mergeCell ref="A4:E4"/>
    <mergeCell ref="A5:E5"/>
    <mergeCell ref="A6:E6"/>
    <mergeCell ref="A41:E41"/>
    <mergeCell ref="F41:BC41"/>
    <mergeCell ref="F9:BC9"/>
    <mergeCell ref="F6:BC6"/>
    <mergeCell ref="A38:E39"/>
    <mergeCell ref="BD6:BI6"/>
    <mergeCell ref="BJ6:BO6"/>
    <mergeCell ref="BD5:BI5"/>
    <mergeCell ref="CG8:CN8"/>
    <mergeCell ref="BJ8:BO8"/>
    <mergeCell ref="BY8:CF8"/>
    <mergeCell ref="BJ5:BO5"/>
    <mergeCell ref="BD7:BI7"/>
    <mergeCell ref="BQ6:BX6"/>
    <mergeCell ref="BY6:CF6"/>
    <mergeCell ref="CO9:CV9"/>
    <mergeCell ref="CO7:CV7"/>
    <mergeCell ref="CG35:CN35"/>
    <mergeCell ref="CO22:CV23"/>
    <mergeCell ref="CG22:CN23"/>
    <mergeCell ref="CG27:CN29"/>
    <mergeCell ref="CO35:CV35"/>
    <mergeCell ref="CO10:CV18"/>
    <mergeCell ref="CG33:CN34"/>
    <mergeCell ref="CG26:CN26"/>
    <mergeCell ref="BQ7:BX7"/>
    <mergeCell ref="BY7:CF7"/>
    <mergeCell ref="CG7:CN7"/>
    <mergeCell ref="BJ7:BO7"/>
    <mergeCell ref="BQ10:BX18"/>
    <mergeCell ref="BY10:CF18"/>
    <mergeCell ref="CG10:CN18"/>
    <mergeCell ref="BQ9:BX9"/>
    <mergeCell ref="CG9:CN9"/>
    <mergeCell ref="BJ9:BO9"/>
    <mergeCell ref="F31:BC31"/>
    <mergeCell ref="F20:BC20"/>
    <mergeCell ref="BJ33:BO34"/>
    <mergeCell ref="CO33:CV34"/>
    <mergeCell ref="F34:BC34"/>
    <mergeCell ref="BQ35:BX35"/>
    <mergeCell ref="CG19:CN21"/>
    <mergeCell ref="CO19:CV21"/>
    <mergeCell ref="BD44:BI45"/>
    <mergeCell ref="BJ48:BO49"/>
    <mergeCell ref="BQ44:BX45"/>
    <mergeCell ref="BY42:CF42"/>
    <mergeCell ref="CO36:CV37"/>
    <mergeCell ref="CO27:CV29"/>
    <mergeCell ref="CG30:CN32"/>
    <mergeCell ref="CO30:CV32"/>
    <mergeCell ref="CG41:CN41"/>
    <mergeCell ref="CO41:CV41"/>
    <mergeCell ref="BQ36:BX37"/>
    <mergeCell ref="BQ33:BX34"/>
    <mergeCell ref="BQ38:BX39"/>
    <mergeCell ref="BY38:CF39"/>
    <mergeCell ref="BD38:BI39"/>
    <mergeCell ref="BD35:BI35"/>
    <mergeCell ref="BQ27:BX29"/>
    <mergeCell ref="F29:BC29"/>
    <mergeCell ref="BQ24:BX25"/>
    <mergeCell ref="BY41:CF41"/>
    <mergeCell ref="BD41:BI41"/>
    <mergeCell ref="BJ41:BO41"/>
    <mergeCell ref="F35:BC35"/>
    <mergeCell ref="BJ30:BO32"/>
    <mergeCell ref="BY33:CF34"/>
    <mergeCell ref="BY36:CF37"/>
    <mergeCell ref="A30:E32"/>
    <mergeCell ref="F21:BC21"/>
    <mergeCell ref="BQ30:BX32"/>
    <mergeCell ref="BY30:CF32"/>
    <mergeCell ref="BD19:BI21"/>
    <mergeCell ref="BQ22:BX23"/>
    <mergeCell ref="BJ24:BO25"/>
    <mergeCell ref="F32:BC32"/>
    <mergeCell ref="A22:E23"/>
    <mergeCell ref="BJ19:BO21"/>
    <mergeCell ref="A36:E37"/>
    <mergeCell ref="A50:E50"/>
    <mergeCell ref="BD33:BI34"/>
    <mergeCell ref="BJ38:BO39"/>
    <mergeCell ref="F22:BC22"/>
    <mergeCell ref="BD22:BI23"/>
    <mergeCell ref="BJ22:BO23"/>
    <mergeCell ref="F39:BC39"/>
    <mergeCell ref="F38:BC38"/>
    <mergeCell ref="A27:E29"/>
    <mergeCell ref="F54:BC54"/>
    <mergeCell ref="F50:BC50"/>
    <mergeCell ref="F51:BC51"/>
    <mergeCell ref="F43:BC43"/>
    <mergeCell ref="BJ35:BO35"/>
    <mergeCell ref="F45:BC45"/>
    <mergeCell ref="F52:BC52"/>
    <mergeCell ref="F49:BC49"/>
    <mergeCell ref="F37:BC37"/>
    <mergeCell ref="BD50:BI50"/>
    <mergeCell ref="A55:E56"/>
    <mergeCell ref="A57:E58"/>
    <mergeCell ref="BJ51:BO52"/>
    <mergeCell ref="F47:BC47"/>
    <mergeCell ref="BD51:BI52"/>
    <mergeCell ref="F48:BC48"/>
    <mergeCell ref="A47:E47"/>
    <mergeCell ref="A48:E49"/>
    <mergeCell ref="A51:E52"/>
    <mergeCell ref="A53:E54"/>
    <mergeCell ref="J67:AD67"/>
    <mergeCell ref="AF66:AZ66"/>
    <mergeCell ref="AF67:AZ67"/>
    <mergeCell ref="W63:AQ63"/>
    <mergeCell ref="AS63:BF63"/>
    <mergeCell ref="F55:BC55"/>
    <mergeCell ref="BD55:BI56"/>
    <mergeCell ref="BB66:BW66"/>
    <mergeCell ref="BB67:BW67"/>
    <mergeCell ref="A66:AD66"/>
    <mergeCell ref="B72:BG72"/>
    <mergeCell ref="B73:BG73"/>
    <mergeCell ref="B74:O74"/>
    <mergeCell ref="H69:R69"/>
    <mergeCell ref="S69:T69"/>
    <mergeCell ref="U69:W69"/>
    <mergeCell ref="B75:O75"/>
    <mergeCell ref="S74:BG74"/>
    <mergeCell ref="S75:BG75"/>
    <mergeCell ref="BY22:CF23"/>
    <mergeCell ref="BY27:CF29"/>
    <mergeCell ref="C76:E76"/>
    <mergeCell ref="H76:R76"/>
    <mergeCell ref="S76:T76"/>
    <mergeCell ref="U76:W76"/>
    <mergeCell ref="C69:E69"/>
    <mergeCell ref="BH63:CC63"/>
    <mergeCell ref="W64:AQ64"/>
    <mergeCell ref="AS64:BF64"/>
    <mergeCell ref="BH64:CC64"/>
    <mergeCell ref="A1:CV1"/>
    <mergeCell ref="F12:BC12"/>
    <mergeCell ref="F13:BC13"/>
    <mergeCell ref="F14:BC14"/>
    <mergeCell ref="F15:BC15"/>
    <mergeCell ref="F16:BC16"/>
    <mergeCell ref="A7:E7"/>
    <mergeCell ref="A8:E8"/>
    <mergeCell ref="BP3:BP7"/>
    <mergeCell ref="F7:BC7"/>
    <mergeCell ref="BP24:BP25"/>
    <mergeCell ref="A9:E9"/>
    <mergeCell ref="F11:BC11"/>
    <mergeCell ref="A10:E18"/>
    <mergeCell ref="A19:E21"/>
    <mergeCell ref="F17:BC17"/>
    <mergeCell ref="BQ19:BX21"/>
    <mergeCell ref="BY24:CF25"/>
    <mergeCell ref="CG24:CN25"/>
    <mergeCell ref="CO24:CV25"/>
    <mergeCell ref="F25:BC25"/>
    <mergeCell ref="A24:E25"/>
    <mergeCell ref="F24:BC24"/>
    <mergeCell ref="BD24:BI25"/>
    <mergeCell ref="A26:E26"/>
    <mergeCell ref="F26:BC26"/>
    <mergeCell ref="BD26:BI26"/>
    <mergeCell ref="BJ26:BO26"/>
    <mergeCell ref="BQ26:BX26"/>
    <mergeCell ref="BY26:CF26"/>
    <mergeCell ref="CO26:CV26"/>
    <mergeCell ref="A40:E40"/>
    <mergeCell ref="F40:BC40"/>
    <mergeCell ref="BD40:BI40"/>
    <mergeCell ref="BJ40:BO40"/>
    <mergeCell ref="A33:E34"/>
    <mergeCell ref="CG36:CN37"/>
    <mergeCell ref="BY35:CF35"/>
    <mergeCell ref="F28:BC28"/>
    <mergeCell ref="A35:E35"/>
  </mergeCells>
  <printOptions/>
  <pageMargins left="0.3937007874015748" right="0.3937007874015748" top="0.7874015748031497" bottom="0.3937007874015748" header="0.2755905511811024" footer="0.2755905511811024"/>
  <pageSetup horizontalDpi="600" verticalDpi="600" orientation="landscape" paperSize="9" scale="93" r:id="rId1"/>
  <headerFooter alignWithMargins="0">
    <oddHeader>&amp;L&amp;"Arial,обычный"&amp;6Подготовлено с использованием системы ГАРАНТ</oddHeader>
  </headerFooter>
  <rowBreaks count="1" manualBreakCount="1">
    <brk id="43" max="255" man="1"/>
  </rowBreaks>
</worksheet>
</file>

<file path=xl/worksheets/sheet3.xml><?xml version="1.0" encoding="utf-8"?>
<worksheet xmlns="http://schemas.openxmlformats.org/spreadsheetml/2006/main" xmlns:r="http://schemas.openxmlformats.org/officeDocument/2006/relationships">
  <dimension ref="A2:P46"/>
  <sheetViews>
    <sheetView view="pageBreakPreview" zoomScaleSheetLayoutView="100" zoomScalePageLayoutView="0" workbookViewId="0" topLeftCell="A37">
      <selection activeCell="G42" sqref="G42:H42"/>
    </sheetView>
  </sheetViews>
  <sheetFormatPr defaultColWidth="9.00390625" defaultRowHeight="12.75"/>
  <cols>
    <col min="1" max="1" width="4.00390625" style="0" customWidth="1"/>
    <col min="2" max="2" width="4.625" style="0" customWidth="1"/>
    <col min="3" max="3" width="22.625" style="0" customWidth="1"/>
    <col min="4" max="4" width="13.00390625" style="0" customWidth="1"/>
    <col min="5" max="5" width="12.125" style="0" customWidth="1"/>
    <col min="6" max="6" width="9.625" style="0" customWidth="1"/>
    <col min="7" max="7" width="4.00390625" style="0" customWidth="1"/>
    <col min="8" max="8" width="10.625" style="0" customWidth="1"/>
    <col min="9" max="9" width="9.375" style="0" customWidth="1"/>
    <col min="10" max="11" width="0" style="0" hidden="1" customWidth="1"/>
    <col min="12" max="12" width="14.25390625" style="0" customWidth="1"/>
    <col min="13" max="13" width="12.75390625" style="0" bestFit="1" customWidth="1"/>
  </cols>
  <sheetData>
    <row r="2" spans="2:15" ht="15.75">
      <c r="B2" s="35"/>
      <c r="C2" s="47"/>
      <c r="D2" s="47"/>
      <c r="E2" s="47"/>
      <c r="F2" s="47"/>
      <c r="G2" s="47"/>
      <c r="H2" s="47"/>
      <c r="I2" s="457" t="s">
        <v>420</v>
      </c>
      <c r="J2" s="457"/>
      <c r="K2" s="457"/>
      <c r="L2" s="457"/>
      <c r="M2" s="47"/>
      <c r="N2" s="47"/>
      <c r="O2" s="47"/>
    </row>
    <row r="3" spans="1:15" ht="15.75">
      <c r="A3" t="s">
        <v>450</v>
      </c>
      <c r="B3" s="458" t="s">
        <v>368</v>
      </c>
      <c r="C3" s="458"/>
      <c r="D3" s="458"/>
      <c r="E3" s="458"/>
      <c r="F3" s="458"/>
      <c r="G3" s="458"/>
      <c r="H3" s="458"/>
      <c r="I3" s="458"/>
      <c r="J3" s="458"/>
      <c r="K3" s="458"/>
      <c r="L3" s="458"/>
      <c r="M3" s="458"/>
      <c r="N3" s="458"/>
      <c r="O3" s="458"/>
    </row>
    <row r="4" spans="2:15" ht="15.75">
      <c r="B4" s="458" t="s">
        <v>332</v>
      </c>
      <c r="C4" s="458"/>
      <c r="D4" s="458"/>
      <c r="E4" s="458"/>
      <c r="F4" s="458"/>
      <c r="G4" s="458"/>
      <c r="H4" s="458"/>
      <c r="I4" s="458"/>
      <c r="J4" s="458"/>
      <c r="K4" s="458"/>
      <c r="L4" s="458"/>
      <c r="M4" s="458"/>
      <c r="N4" s="458"/>
      <c r="O4" s="458"/>
    </row>
    <row r="5" spans="2:15" ht="16.5" thickBot="1">
      <c r="B5" s="35"/>
      <c r="C5" s="35"/>
      <c r="D5" s="35"/>
      <c r="E5" s="35"/>
      <c r="F5" s="35"/>
      <c r="G5" s="35"/>
      <c r="H5" s="35"/>
      <c r="I5" s="35"/>
      <c r="J5" s="35"/>
      <c r="K5" s="35"/>
      <c r="L5" s="35"/>
      <c r="M5" s="35"/>
      <c r="N5" s="35"/>
      <c r="O5" s="35"/>
    </row>
    <row r="6" spans="2:15" ht="16.5" thickBot="1">
      <c r="B6" s="35"/>
      <c r="C6" s="499" t="s">
        <v>437</v>
      </c>
      <c r="D6" s="500"/>
      <c r="E6" s="501">
        <f>L15+E35+H35+G43</f>
        <v>12886810</v>
      </c>
      <c r="F6" s="502"/>
      <c r="G6" s="35"/>
      <c r="H6" s="35"/>
      <c r="I6" s="35"/>
      <c r="J6" s="35"/>
      <c r="K6" s="35"/>
      <c r="L6" s="35"/>
      <c r="M6" s="35"/>
      <c r="N6" s="35"/>
      <c r="O6" s="35"/>
    </row>
    <row r="7" spans="2:15" ht="11.25" customHeight="1">
      <c r="B7" s="35"/>
      <c r="C7" s="35"/>
      <c r="D7" s="35"/>
      <c r="E7" s="35"/>
      <c r="F7" s="35"/>
      <c r="G7" s="35"/>
      <c r="H7" s="35"/>
      <c r="I7" s="35"/>
      <c r="J7" s="35"/>
      <c r="K7" s="35"/>
      <c r="L7" s="35"/>
      <c r="M7" s="35"/>
      <c r="N7" s="35"/>
      <c r="O7" s="35"/>
    </row>
    <row r="8" spans="2:13" ht="15.75">
      <c r="B8" s="458" t="s">
        <v>333</v>
      </c>
      <c r="C8" s="458"/>
      <c r="D8" s="458"/>
      <c r="E8" s="458"/>
      <c r="F8" s="458"/>
      <c r="G8" s="458"/>
      <c r="H8" s="458"/>
      <c r="I8" s="458"/>
      <c r="J8" s="458"/>
      <c r="K8" s="458"/>
      <c r="M8" s="42">
        <f>L15+H35+G43</f>
        <v>12886810</v>
      </c>
    </row>
    <row r="9" spans="2:15" ht="8.25" customHeight="1" thickBot="1">
      <c r="B9" s="35"/>
      <c r="C9" s="35"/>
      <c r="D9" s="35"/>
      <c r="E9" s="35"/>
      <c r="F9" s="35"/>
      <c r="G9" s="35"/>
      <c r="H9" s="35"/>
      <c r="I9" s="35"/>
      <c r="J9" s="35"/>
      <c r="K9" s="35"/>
      <c r="L9" s="35"/>
      <c r="M9" s="35"/>
      <c r="N9" s="35"/>
      <c r="O9" s="35"/>
    </row>
    <row r="10" spans="2:12" ht="31.5" customHeight="1" thickBot="1">
      <c r="B10" s="473" t="s">
        <v>334</v>
      </c>
      <c r="C10" s="476" t="s">
        <v>335</v>
      </c>
      <c r="D10" s="476" t="s">
        <v>336</v>
      </c>
      <c r="E10" s="460" t="s">
        <v>337</v>
      </c>
      <c r="F10" s="479"/>
      <c r="G10" s="479"/>
      <c r="H10" s="479"/>
      <c r="I10" s="480"/>
      <c r="J10" s="468" t="s">
        <v>338</v>
      </c>
      <c r="K10" s="468" t="s">
        <v>339</v>
      </c>
      <c r="L10" s="468" t="s">
        <v>340</v>
      </c>
    </row>
    <row r="11" spans="2:12" ht="16.5" customHeight="1" thickBot="1">
      <c r="B11" s="474"/>
      <c r="C11" s="477"/>
      <c r="D11" s="477"/>
      <c r="E11" s="468" t="s">
        <v>341</v>
      </c>
      <c r="F11" s="460" t="s">
        <v>47</v>
      </c>
      <c r="G11" s="461"/>
      <c r="H11" s="461"/>
      <c r="I11" s="462"/>
      <c r="J11" s="469"/>
      <c r="K11" s="469"/>
      <c r="L11" s="469"/>
    </row>
    <row r="12" spans="2:12" ht="87" customHeight="1" thickBot="1">
      <c r="B12" s="475"/>
      <c r="C12" s="478"/>
      <c r="D12" s="478"/>
      <c r="E12" s="470"/>
      <c r="F12" s="493" t="s">
        <v>342</v>
      </c>
      <c r="G12" s="494"/>
      <c r="H12" s="71" t="s">
        <v>343</v>
      </c>
      <c r="I12" s="66" t="s">
        <v>344</v>
      </c>
      <c r="J12" s="470"/>
      <c r="K12" s="470"/>
      <c r="L12" s="470"/>
    </row>
    <row r="13" spans="2:13" ht="16.5" thickBot="1">
      <c r="B13" s="70">
        <v>1</v>
      </c>
      <c r="C13" s="71">
        <v>2</v>
      </c>
      <c r="D13" s="71">
        <v>3</v>
      </c>
      <c r="E13" s="71">
        <v>4</v>
      </c>
      <c r="F13" s="459">
        <v>5</v>
      </c>
      <c r="G13" s="456"/>
      <c r="H13" s="71">
        <v>6</v>
      </c>
      <c r="I13" s="71">
        <v>7</v>
      </c>
      <c r="J13" s="71">
        <v>8</v>
      </c>
      <c r="K13" s="71">
        <v>9</v>
      </c>
      <c r="L13" s="71">
        <v>10</v>
      </c>
      <c r="M13" s="40"/>
    </row>
    <row r="14" spans="2:13" ht="16.5" thickBot="1">
      <c r="B14" s="70">
        <v>1</v>
      </c>
      <c r="C14" s="39" t="s">
        <v>345</v>
      </c>
      <c r="D14" s="41">
        <v>25</v>
      </c>
      <c r="E14" s="67">
        <f>L14/D14/12</f>
        <v>32838.166666666664</v>
      </c>
      <c r="F14" s="455">
        <f>E14/1.2</f>
        <v>27365.138888888887</v>
      </c>
      <c r="G14" s="463"/>
      <c r="H14" s="67">
        <f>F14*15%</f>
        <v>4104.770833333333</v>
      </c>
      <c r="I14" s="67">
        <f>F14*5%</f>
        <v>1368.2569444444443</v>
      </c>
      <c r="J14" s="67"/>
      <c r="K14" s="67"/>
      <c r="L14" s="122">
        <v>9851450</v>
      </c>
      <c r="M14" s="42"/>
    </row>
    <row r="15" spans="2:13" ht="15.75" thickBot="1">
      <c r="B15" s="471" t="s">
        <v>346</v>
      </c>
      <c r="C15" s="472"/>
      <c r="D15" s="66" t="s">
        <v>347</v>
      </c>
      <c r="E15" s="66"/>
      <c r="F15" s="466" t="s">
        <v>347</v>
      </c>
      <c r="G15" s="467"/>
      <c r="H15" s="66" t="s">
        <v>347</v>
      </c>
      <c r="I15" s="66" t="s">
        <v>347</v>
      </c>
      <c r="J15" s="66" t="s">
        <v>347</v>
      </c>
      <c r="K15" s="66" t="s">
        <v>347</v>
      </c>
      <c r="L15" s="68">
        <f>SUM(L14:L14)</f>
        <v>9851450</v>
      </c>
      <c r="M15" s="42"/>
    </row>
    <row r="16" spans="2:13" ht="15">
      <c r="B16" s="79"/>
      <c r="C16" s="79"/>
      <c r="D16" s="91"/>
      <c r="E16" s="91"/>
      <c r="F16" s="91"/>
      <c r="G16" s="92"/>
      <c r="H16" s="91"/>
      <c r="I16" s="91"/>
      <c r="J16" s="91"/>
      <c r="K16" s="91"/>
      <c r="L16" s="93"/>
      <c r="M16" s="42"/>
    </row>
    <row r="17" spans="2:16" ht="8.25" customHeight="1">
      <c r="B17" s="35"/>
      <c r="C17" s="35"/>
      <c r="D17" s="35"/>
      <c r="E17" s="35"/>
      <c r="F17" s="35"/>
      <c r="G17" s="35"/>
      <c r="H17" s="35"/>
      <c r="I17" s="35"/>
      <c r="J17" s="35"/>
      <c r="K17" s="35"/>
      <c r="L17" s="35"/>
      <c r="M17" s="35"/>
      <c r="N17" s="35"/>
      <c r="O17" s="35"/>
      <c r="P17" s="35"/>
    </row>
    <row r="18" spans="2:13" ht="46.5" customHeight="1">
      <c r="B18" s="495" t="s">
        <v>448</v>
      </c>
      <c r="C18" s="496"/>
      <c r="D18" s="496"/>
      <c r="E18" s="496"/>
      <c r="F18" s="496"/>
      <c r="G18" s="497"/>
      <c r="H18" s="386"/>
      <c r="I18" s="386"/>
      <c r="J18" s="44"/>
      <c r="K18" s="44"/>
      <c r="L18" s="44"/>
      <c r="M18" s="44"/>
    </row>
    <row r="19" spans="2:15" ht="10.5" customHeight="1" thickBot="1">
      <c r="B19" s="35"/>
      <c r="C19" s="47"/>
      <c r="D19" s="47"/>
      <c r="E19" s="47"/>
      <c r="F19" s="47"/>
      <c r="G19" s="47"/>
      <c r="H19" s="47"/>
      <c r="I19" s="47"/>
      <c r="J19" s="47"/>
      <c r="K19" s="47"/>
      <c r="L19" s="47"/>
      <c r="M19" s="47"/>
      <c r="N19" s="47"/>
      <c r="O19" s="47"/>
    </row>
    <row r="20" spans="2:8" ht="49.5" customHeight="1" thickBot="1">
      <c r="B20" s="60" t="s">
        <v>334</v>
      </c>
      <c r="C20" s="61" t="s">
        <v>353</v>
      </c>
      <c r="D20" s="61" t="s">
        <v>354</v>
      </c>
      <c r="E20" s="61" t="s">
        <v>460</v>
      </c>
      <c r="F20" s="498" t="s">
        <v>354</v>
      </c>
      <c r="G20" s="486"/>
      <c r="H20" s="61" t="s">
        <v>461</v>
      </c>
    </row>
    <row r="21" spans="2:8" ht="16.5" thickBot="1">
      <c r="B21" s="38">
        <v>1</v>
      </c>
      <c r="C21" s="39">
        <v>2</v>
      </c>
      <c r="D21" s="39">
        <v>3</v>
      </c>
      <c r="E21" s="39">
        <v>4</v>
      </c>
      <c r="F21" s="505">
        <v>5</v>
      </c>
      <c r="G21" s="486"/>
      <c r="H21" s="98">
        <v>6</v>
      </c>
    </row>
    <row r="22" spans="2:8" ht="51.75" customHeight="1" thickBot="1">
      <c r="B22" s="36">
        <v>1</v>
      </c>
      <c r="C22" s="55" t="s">
        <v>355</v>
      </c>
      <c r="D22" s="37" t="s">
        <v>347</v>
      </c>
      <c r="E22" s="43"/>
      <c r="F22" s="485"/>
      <c r="G22" s="486"/>
      <c r="H22" s="97"/>
    </row>
    <row r="23" spans="2:8" ht="17.25" customHeight="1">
      <c r="B23" s="464" t="s">
        <v>246</v>
      </c>
      <c r="C23" s="56" t="s">
        <v>47</v>
      </c>
      <c r="D23" s="491"/>
      <c r="E23" s="483">
        <f>D23*22%</f>
        <v>0</v>
      </c>
      <c r="F23" s="483">
        <f>L14</f>
        <v>9851450</v>
      </c>
      <c r="G23" s="487"/>
      <c r="H23" s="100"/>
    </row>
    <row r="24" spans="2:8" ht="15" customHeight="1" thickBot="1">
      <c r="B24" s="465"/>
      <c r="C24" s="57" t="s">
        <v>356</v>
      </c>
      <c r="D24" s="492"/>
      <c r="E24" s="484"/>
      <c r="F24" s="488"/>
      <c r="G24" s="489"/>
      <c r="H24" s="101">
        <f>F23*22%</f>
        <v>2167319</v>
      </c>
    </row>
    <row r="25" spans="2:8" ht="18" customHeight="1" thickBot="1">
      <c r="B25" s="36" t="s">
        <v>245</v>
      </c>
      <c r="C25" s="58" t="s">
        <v>357</v>
      </c>
      <c r="D25" s="43"/>
      <c r="E25" s="43"/>
      <c r="F25" s="481"/>
      <c r="G25" s="482"/>
      <c r="H25" s="102"/>
    </row>
    <row r="26" spans="2:8" ht="49.5" customHeight="1" hidden="1" thickBot="1">
      <c r="B26" s="36" t="s">
        <v>248</v>
      </c>
      <c r="C26" s="53" t="s">
        <v>358</v>
      </c>
      <c r="D26" s="43"/>
      <c r="E26" s="43"/>
      <c r="F26" s="99"/>
      <c r="G26" s="103"/>
      <c r="H26" s="102"/>
    </row>
    <row r="27" spans="2:8" ht="34.5" customHeight="1" thickBot="1">
      <c r="B27" s="36">
        <v>2</v>
      </c>
      <c r="C27" s="53" t="s">
        <v>359</v>
      </c>
      <c r="D27" s="43" t="s">
        <v>347</v>
      </c>
      <c r="E27" s="43"/>
      <c r="F27" s="484"/>
      <c r="G27" s="489"/>
      <c r="H27" s="104"/>
    </row>
    <row r="28" spans="2:8" ht="14.25" customHeight="1">
      <c r="B28" s="464" t="s">
        <v>360</v>
      </c>
      <c r="C28" s="59" t="s">
        <v>47</v>
      </c>
      <c r="D28" s="491"/>
      <c r="E28" s="491">
        <f>D28*2.9%</f>
        <v>0</v>
      </c>
      <c r="F28" s="483"/>
      <c r="G28" s="487"/>
      <c r="H28" s="102"/>
    </row>
    <row r="29" spans="2:8" ht="67.5" customHeight="1" thickBot="1">
      <c r="B29" s="465"/>
      <c r="C29" s="55" t="s">
        <v>418</v>
      </c>
      <c r="D29" s="492"/>
      <c r="E29" s="492">
        <f>D29*10%</f>
        <v>0</v>
      </c>
      <c r="F29" s="484">
        <f>L14</f>
        <v>9851450</v>
      </c>
      <c r="G29" s="489"/>
      <c r="H29" s="102">
        <f>F29*2.9%</f>
        <v>285692.05</v>
      </c>
    </row>
    <row r="30" spans="2:8" ht="48.75" customHeight="1" hidden="1" thickBot="1">
      <c r="B30" s="36" t="s">
        <v>361</v>
      </c>
      <c r="C30" s="53" t="s">
        <v>362</v>
      </c>
      <c r="D30" s="69"/>
      <c r="E30" s="69"/>
      <c r="F30" s="99"/>
      <c r="G30" s="103"/>
      <c r="H30" s="102"/>
    </row>
    <row r="31" spans="2:8" ht="63" customHeight="1" thickBot="1">
      <c r="B31" s="64" t="s">
        <v>419</v>
      </c>
      <c r="C31" s="55" t="s">
        <v>363</v>
      </c>
      <c r="D31" s="69"/>
      <c r="E31" s="69">
        <f>D31*0.2%</f>
        <v>0</v>
      </c>
      <c r="F31" s="503">
        <f>L14</f>
        <v>9851450</v>
      </c>
      <c r="G31" s="504"/>
      <c r="H31" s="104">
        <f>F31*0.2%</f>
        <v>19702.9</v>
      </c>
    </row>
    <row r="32" spans="2:8" ht="48" customHeight="1" hidden="1" thickBot="1">
      <c r="B32" s="36" t="s">
        <v>364</v>
      </c>
      <c r="C32" s="53" t="s">
        <v>365</v>
      </c>
      <c r="D32" s="69"/>
      <c r="E32" s="69"/>
      <c r="F32" s="99"/>
      <c r="G32" s="103"/>
      <c r="H32" s="102"/>
    </row>
    <row r="33" spans="2:8" ht="52.5" customHeight="1" hidden="1" thickBot="1">
      <c r="B33" s="36" t="s">
        <v>366</v>
      </c>
      <c r="C33" s="53" t="s">
        <v>365</v>
      </c>
      <c r="D33" s="69"/>
      <c r="E33" s="69"/>
      <c r="F33" s="99"/>
      <c r="G33" s="103"/>
      <c r="H33" s="102"/>
    </row>
    <row r="34" spans="2:8" ht="63.75" customHeight="1" thickBot="1">
      <c r="B34" s="36">
        <v>3</v>
      </c>
      <c r="C34" s="55" t="s">
        <v>367</v>
      </c>
      <c r="D34" s="69"/>
      <c r="E34" s="69">
        <f>D34*5.1%</f>
        <v>0</v>
      </c>
      <c r="F34" s="481">
        <f>L14</f>
        <v>9851450</v>
      </c>
      <c r="G34" s="482"/>
      <c r="H34" s="102">
        <f>F34*5.1%-17.9</f>
        <v>502406.04999999993</v>
      </c>
    </row>
    <row r="35" spans="2:8" ht="16.5" thickBot="1">
      <c r="B35" s="36"/>
      <c r="C35" s="46" t="s">
        <v>346</v>
      </c>
      <c r="D35" s="69" t="s">
        <v>347</v>
      </c>
      <c r="E35" s="69">
        <f>E23+E28+E31+E34</f>
        <v>0</v>
      </c>
      <c r="F35" s="481" t="s">
        <v>54</v>
      </c>
      <c r="G35" s="482"/>
      <c r="H35" s="104">
        <f>H24+H29+H31+H34</f>
        <v>2975119.9999999995</v>
      </c>
    </row>
    <row r="36" spans="2:6" ht="11.25" customHeight="1">
      <c r="B36" s="48"/>
      <c r="C36" s="51"/>
      <c r="D36" s="65"/>
      <c r="E36" s="65"/>
      <c r="F36" s="65"/>
    </row>
    <row r="37" spans="2:15" ht="15.75">
      <c r="B37" s="490" t="s">
        <v>449</v>
      </c>
      <c r="C37" s="490"/>
      <c r="D37" s="490"/>
      <c r="E37" s="490"/>
      <c r="F37" s="490"/>
      <c r="G37" s="490"/>
      <c r="H37" s="490"/>
      <c r="I37" s="33"/>
      <c r="J37" s="44"/>
      <c r="K37" s="44"/>
      <c r="L37" s="44"/>
      <c r="M37" s="44"/>
      <c r="N37" s="44"/>
      <c r="O37" s="44"/>
    </row>
    <row r="38" ht="11.25" customHeight="1" thickBot="1">
      <c r="B38" s="34"/>
    </row>
    <row r="39" spans="2:9" ht="60.75" thickBot="1">
      <c r="B39" s="62" t="s">
        <v>334</v>
      </c>
      <c r="C39" s="63" t="s">
        <v>348</v>
      </c>
      <c r="D39" s="63" t="s">
        <v>369</v>
      </c>
      <c r="E39" s="63" t="s">
        <v>370</v>
      </c>
      <c r="F39" s="63" t="s">
        <v>371</v>
      </c>
      <c r="G39" s="466" t="s">
        <v>349</v>
      </c>
      <c r="H39" s="467"/>
      <c r="I39" s="48"/>
    </row>
    <row r="40" spans="2:9" ht="16.5" thickBot="1">
      <c r="B40" s="70">
        <v>1</v>
      </c>
      <c r="C40" s="71">
        <v>2</v>
      </c>
      <c r="D40" s="71">
        <v>3</v>
      </c>
      <c r="E40" s="71">
        <v>4</v>
      </c>
      <c r="F40" s="71">
        <v>5</v>
      </c>
      <c r="G40" s="459">
        <v>6</v>
      </c>
      <c r="H40" s="456"/>
      <c r="I40" s="49"/>
    </row>
    <row r="41" spans="2:9" ht="16.5" thickBot="1">
      <c r="B41" s="70">
        <v>1</v>
      </c>
      <c r="C41" s="73" t="s">
        <v>372</v>
      </c>
      <c r="D41" s="71">
        <v>1</v>
      </c>
      <c r="E41" s="71">
        <v>12</v>
      </c>
      <c r="F41" s="67">
        <f>G41/(E41*D41)</f>
        <v>2520</v>
      </c>
      <c r="G41" s="455">
        <v>30240</v>
      </c>
      <c r="H41" s="463"/>
      <c r="I41" s="50"/>
    </row>
    <row r="42" spans="2:9" ht="16.5" thickBot="1">
      <c r="B42" s="70">
        <v>2</v>
      </c>
      <c r="C42" s="73" t="s">
        <v>465</v>
      </c>
      <c r="D42" s="71">
        <v>1</v>
      </c>
      <c r="E42" s="71">
        <v>12</v>
      </c>
      <c r="F42" s="67">
        <f>G42/(E42*D42)</f>
        <v>2500</v>
      </c>
      <c r="G42" s="455">
        <v>30000</v>
      </c>
      <c r="H42" s="463"/>
      <c r="I42" s="50"/>
    </row>
    <row r="43" spans="2:9" ht="16.5" thickBot="1">
      <c r="B43" s="70"/>
      <c r="C43" s="72" t="s">
        <v>346</v>
      </c>
      <c r="D43" s="71" t="s">
        <v>347</v>
      </c>
      <c r="E43" s="71" t="s">
        <v>347</v>
      </c>
      <c r="F43" s="71" t="s">
        <v>347</v>
      </c>
      <c r="G43" s="455">
        <f>G42+G41</f>
        <v>60240</v>
      </c>
      <c r="H43" s="456"/>
      <c r="I43" s="50"/>
    </row>
    <row r="45" spans="2:12" ht="12" customHeight="1">
      <c r="B45" s="34"/>
      <c r="L45" s="42">
        <f>G43</f>
        <v>60240</v>
      </c>
    </row>
    <row r="46" spans="2:7" ht="15.75">
      <c r="B46" s="49"/>
      <c r="C46" s="51"/>
      <c r="D46" s="49"/>
      <c r="E46" s="49"/>
      <c r="F46" s="49"/>
      <c r="G46" s="49"/>
    </row>
  </sheetData>
  <sheetProtection/>
  <mergeCells count="44">
    <mergeCell ref="G41:H41"/>
    <mergeCell ref="F27:G27"/>
    <mergeCell ref="F29:G29"/>
    <mergeCell ref="F28:G28"/>
    <mergeCell ref="C6:D6"/>
    <mergeCell ref="E6:F6"/>
    <mergeCell ref="F31:G31"/>
    <mergeCell ref="F34:G34"/>
    <mergeCell ref="F35:G35"/>
    <mergeCell ref="F21:G21"/>
    <mergeCell ref="B3:O3"/>
    <mergeCell ref="B4:O4"/>
    <mergeCell ref="B37:H37"/>
    <mergeCell ref="D28:D29"/>
    <mergeCell ref="E28:E29"/>
    <mergeCell ref="B23:B24"/>
    <mergeCell ref="D23:D24"/>
    <mergeCell ref="F12:G12"/>
    <mergeCell ref="B18:I18"/>
    <mergeCell ref="F20:G20"/>
    <mergeCell ref="F25:G25"/>
    <mergeCell ref="J10:J12"/>
    <mergeCell ref="E23:E24"/>
    <mergeCell ref="F15:G15"/>
    <mergeCell ref="F22:G22"/>
    <mergeCell ref="F23:G24"/>
    <mergeCell ref="L10:L12"/>
    <mergeCell ref="E11:E12"/>
    <mergeCell ref="B15:C15"/>
    <mergeCell ref="B10:B12"/>
    <mergeCell ref="C10:C12"/>
    <mergeCell ref="D10:D12"/>
    <mergeCell ref="E10:I10"/>
    <mergeCell ref="F14:G14"/>
    <mergeCell ref="G43:H43"/>
    <mergeCell ref="I2:L2"/>
    <mergeCell ref="B8:K8"/>
    <mergeCell ref="G40:H40"/>
    <mergeCell ref="F11:I11"/>
    <mergeCell ref="F13:G13"/>
    <mergeCell ref="G42:H42"/>
    <mergeCell ref="B28:B29"/>
    <mergeCell ref="G39:H39"/>
    <mergeCell ref="K10:K12"/>
  </mergeCells>
  <printOptions/>
  <pageMargins left="0.75" right="0.75" top="0.54" bottom="0.61" header="0.5" footer="0.5"/>
  <pageSetup horizontalDpi="600" verticalDpi="600" orientation="portrait" paperSize="9" scale="71" r:id="rId1"/>
  <rowBreaks count="1" manualBreakCount="1">
    <brk id="35" max="11" man="1"/>
  </rowBreaks>
</worksheet>
</file>

<file path=xl/worksheets/sheet4.xml><?xml version="1.0" encoding="utf-8"?>
<worksheet xmlns="http://schemas.openxmlformats.org/spreadsheetml/2006/main" xmlns:r="http://schemas.openxmlformats.org/officeDocument/2006/relationships">
  <dimension ref="B2:N39"/>
  <sheetViews>
    <sheetView view="pageBreakPreview" zoomScaleSheetLayoutView="100" zoomScalePageLayoutView="0" workbookViewId="0" topLeftCell="A4">
      <selection activeCell="F32" sqref="F32"/>
    </sheetView>
  </sheetViews>
  <sheetFormatPr defaultColWidth="9.00390625" defaultRowHeight="12.75"/>
  <cols>
    <col min="1" max="1" width="4.00390625" style="0" customWidth="1"/>
    <col min="2" max="2" width="7.125" style="0" customWidth="1"/>
    <col min="3" max="3" width="32.125" style="0" customWidth="1"/>
    <col min="4" max="4" width="15.125" style="0" customWidth="1"/>
    <col min="5" max="5" width="16.625" style="0" customWidth="1"/>
    <col min="6" max="6" width="16.00390625" style="0" customWidth="1"/>
    <col min="7" max="7" width="20.375" style="0" customWidth="1"/>
    <col min="8" max="8" width="19.00390625" style="0" customWidth="1"/>
  </cols>
  <sheetData>
    <row r="2" ht="12.75">
      <c r="G2" s="76" t="s">
        <v>421</v>
      </c>
    </row>
    <row r="3" spans="2:14" ht="15.75">
      <c r="B3" s="35"/>
      <c r="C3" s="47"/>
      <c r="D3" s="47"/>
      <c r="E3" s="47"/>
      <c r="F3" s="47"/>
      <c r="G3" s="47"/>
      <c r="H3" s="47"/>
      <c r="I3" s="47"/>
      <c r="J3" s="47"/>
      <c r="K3" s="47"/>
      <c r="L3" s="47"/>
      <c r="M3" s="47"/>
      <c r="N3" s="47"/>
    </row>
    <row r="4" spans="2:14" ht="15.75">
      <c r="B4" s="458" t="s">
        <v>382</v>
      </c>
      <c r="C4" s="458"/>
      <c r="D4" s="458"/>
      <c r="E4" s="458"/>
      <c r="F4" s="458"/>
      <c r="G4" s="458"/>
      <c r="H4" s="458"/>
      <c r="I4" s="458"/>
      <c r="J4" s="458"/>
      <c r="K4" s="458"/>
      <c r="L4" s="458"/>
      <c r="M4" s="458"/>
      <c r="N4" s="458"/>
    </row>
    <row r="5" spans="2:14" ht="15.75">
      <c r="B5" s="458" t="s">
        <v>383</v>
      </c>
      <c r="C5" s="458"/>
      <c r="D5" s="458"/>
      <c r="E5" s="458"/>
      <c r="F5" s="458"/>
      <c r="G5" s="458"/>
      <c r="H5" s="458"/>
      <c r="I5" s="458"/>
      <c r="J5" s="458"/>
      <c r="K5" s="458"/>
      <c r="L5" s="458"/>
      <c r="M5" s="458"/>
      <c r="N5" s="458"/>
    </row>
    <row r="6" spans="2:14" ht="16.5" thickBot="1">
      <c r="B6" s="35"/>
      <c r="C6" s="35"/>
      <c r="D6" s="35"/>
      <c r="E6" s="35"/>
      <c r="F6" s="35"/>
      <c r="G6" s="35"/>
      <c r="H6" s="35"/>
      <c r="I6" s="35"/>
      <c r="J6" s="35"/>
      <c r="K6" s="35"/>
      <c r="L6" s="35"/>
      <c r="M6" s="35"/>
      <c r="N6" s="35"/>
    </row>
    <row r="7" spans="2:6" ht="17.25" customHeight="1" thickBot="1">
      <c r="B7" s="48"/>
      <c r="C7" s="90" t="s">
        <v>437</v>
      </c>
      <c r="D7" s="501">
        <f>F15+E22+F32</f>
        <v>537270</v>
      </c>
      <c r="E7" s="506"/>
      <c r="F7" s="89"/>
    </row>
    <row r="8" spans="2:6" ht="10.5" customHeight="1">
      <c r="B8" s="48"/>
      <c r="C8" s="85"/>
      <c r="D8" s="86"/>
      <c r="E8" s="87"/>
      <c r="F8" s="88"/>
    </row>
    <row r="9" spans="2:8" ht="15.75">
      <c r="B9" s="490" t="s">
        <v>425</v>
      </c>
      <c r="C9" s="490"/>
      <c r="D9" s="490"/>
      <c r="E9" s="490"/>
      <c r="F9" s="490"/>
      <c r="G9" s="490"/>
      <c r="H9" s="33"/>
    </row>
    <row r="10" spans="2:8" ht="15.75">
      <c r="B10" s="490" t="s">
        <v>373</v>
      </c>
      <c r="C10" s="490"/>
      <c r="D10" s="490"/>
      <c r="E10" s="490"/>
      <c r="F10" s="490"/>
      <c r="G10" s="490"/>
      <c r="H10" s="33"/>
    </row>
    <row r="11" ht="16.5" thickBot="1">
      <c r="B11" s="34"/>
    </row>
    <row r="12" spans="2:8" ht="45.75" thickBot="1">
      <c r="B12" s="62" t="s">
        <v>334</v>
      </c>
      <c r="C12" s="63" t="s">
        <v>348</v>
      </c>
      <c r="D12" s="63" t="s">
        <v>384</v>
      </c>
      <c r="E12" s="63" t="s">
        <v>375</v>
      </c>
      <c r="F12" s="63" t="s">
        <v>376</v>
      </c>
      <c r="H12" s="52" t="s">
        <v>385</v>
      </c>
    </row>
    <row r="13" spans="2:6" ht="15.75" thickBot="1">
      <c r="B13" s="70">
        <v>1</v>
      </c>
      <c r="C13" s="71">
        <v>2</v>
      </c>
      <c r="D13" s="71">
        <v>3</v>
      </c>
      <c r="E13" s="71">
        <v>4</v>
      </c>
      <c r="F13" s="71">
        <v>5</v>
      </c>
    </row>
    <row r="14" spans="2:6" ht="16.5" thickBot="1">
      <c r="B14" s="70">
        <v>1</v>
      </c>
      <c r="C14" s="96" t="s">
        <v>377</v>
      </c>
      <c r="D14" s="41">
        <f>F14/E14</f>
        <v>2500</v>
      </c>
      <c r="E14" s="39">
        <v>12</v>
      </c>
      <c r="F14" s="41">
        <v>30000</v>
      </c>
    </row>
    <row r="15" spans="2:6" ht="16.5" thickBot="1">
      <c r="B15" s="38"/>
      <c r="C15" s="46" t="s">
        <v>346</v>
      </c>
      <c r="D15" s="39" t="s">
        <v>347</v>
      </c>
      <c r="E15" s="39" t="s">
        <v>347</v>
      </c>
      <c r="F15" s="41">
        <f>SUM(F14:F14)</f>
        <v>30000</v>
      </c>
    </row>
    <row r="16" ht="12" customHeight="1">
      <c r="B16" s="34"/>
    </row>
    <row r="17" spans="2:8" ht="15.75">
      <c r="B17" s="490" t="s">
        <v>426</v>
      </c>
      <c r="C17" s="490"/>
      <c r="D17" s="490"/>
      <c r="E17" s="490"/>
      <c r="F17" s="490"/>
      <c r="G17" s="490"/>
      <c r="H17" s="33"/>
    </row>
    <row r="18" ht="12" customHeight="1" thickBot="1">
      <c r="B18" s="34"/>
    </row>
    <row r="19" spans="2:8" ht="32.25" thickBot="1">
      <c r="B19" s="45" t="s">
        <v>334</v>
      </c>
      <c r="C19" s="105" t="s">
        <v>348</v>
      </c>
      <c r="D19" s="105" t="s">
        <v>350</v>
      </c>
      <c r="E19" s="105" t="s">
        <v>351</v>
      </c>
      <c r="H19" s="52" t="s">
        <v>386</v>
      </c>
    </row>
    <row r="20" spans="2:5" ht="16.5" thickBot="1">
      <c r="B20" s="38">
        <v>1</v>
      </c>
      <c r="C20" s="39">
        <v>2</v>
      </c>
      <c r="D20" s="39">
        <v>3</v>
      </c>
      <c r="E20" s="39">
        <v>4</v>
      </c>
    </row>
    <row r="21" spans="2:5" ht="16.5" thickBot="1">
      <c r="B21" s="38">
        <v>1</v>
      </c>
      <c r="C21" s="96" t="s">
        <v>466</v>
      </c>
      <c r="D21" s="39">
        <v>1</v>
      </c>
      <c r="E21" s="41">
        <v>330500</v>
      </c>
    </row>
    <row r="22" spans="2:5" ht="16.5" thickBot="1">
      <c r="B22" s="38"/>
      <c r="C22" s="46" t="s">
        <v>346</v>
      </c>
      <c r="D22" s="39" t="s">
        <v>347</v>
      </c>
      <c r="E22" s="41">
        <f>SUM(E21:E21)</f>
        <v>330500</v>
      </c>
    </row>
    <row r="23" ht="15.75">
      <c r="B23" s="34"/>
    </row>
    <row r="25" spans="2:8" ht="15.75">
      <c r="B25" s="490" t="s">
        <v>427</v>
      </c>
      <c r="C25" s="490"/>
      <c r="D25" s="490"/>
      <c r="E25" s="490"/>
      <c r="F25" s="490"/>
      <c r="G25" s="490"/>
      <c r="H25" s="33"/>
    </row>
    <row r="26" spans="2:8" ht="15.75">
      <c r="B26" s="490" t="s">
        <v>381</v>
      </c>
      <c r="C26" s="490"/>
      <c r="D26" s="490"/>
      <c r="E26" s="490"/>
      <c r="F26" s="490"/>
      <c r="G26" s="490"/>
      <c r="H26" s="33"/>
    </row>
    <row r="27" ht="11.25" customHeight="1" thickBot="1">
      <c r="B27" s="34"/>
    </row>
    <row r="28" spans="2:6" ht="32.25" thickBot="1">
      <c r="B28" s="45" t="s">
        <v>334</v>
      </c>
      <c r="C28" s="105" t="s">
        <v>348</v>
      </c>
      <c r="D28" s="105" t="s">
        <v>378</v>
      </c>
      <c r="E28" s="105" t="s">
        <v>379</v>
      </c>
      <c r="F28" s="105" t="s">
        <v>380</v>
      </c>
    </row>
    <row r="29" spans="2:6" ht="16.5" thickBot="1">
      <c r="B29" s="38"/>
      <c r="C29" s="39">
        <v>1</v>
      </c>
      <c r="D29" s="39">
        <v>2</v>
      </c>
      <c r="E29" s="39">
        <v>3</v>
      </c>
      <c r="F29" s="39">
        <v>4</v>
      </c>
    </row>
    <row r="30" spans="2:8" ht="30.75" thickBot="1">
      <c r="B30" s="70">
        <v>1</v>
      </c>
      <c r="C30" s="73" t="s">
        <v>467</v>
      </c>
      <c r="D30" s="71">
        <v>100</v>
      </c>
      <c r="E30" s="67">
        <f>F30/D30</f>
        <v>1220</v>
      </c>
      <c r="F30" s="67">
        <v>122000</v>
      </c>
      <c r="H30" t="s">
        <v>462</v>
      </c>
    </row>
    <row r="31" spans="2:8" ht="32.25" thickBot="1">
      <c r="B31" s="38">
        <v>2</v>
      </c>
      <c r="C31" s="96" t="s">
        <v>392</v>
      </c>
      <c r="D31" s="39">
        <v>1</v>
      </c>
      <c r="E31" s="41">
        <f>F31/D31</f>
        <v>54770</v>
      </c>
      <c r="F31" s="41">
        <v>54770</v>
      </c>
      <c r="H31" t="s">
        <v>393</v>
      </c>
    </row>
    <row r="32" spans="2:7" ht="16.5" thickBot="1">
      <c r="B32" s="38"/>
      <c r="C32" s="46" t="s">
        <v>346</v>
      </c>
      <c r="D32" s="39"/>
      <c r="E32" s="39" t="s">
        <v>347</v>
      </c>
      <c r="F32" s="41">
        <f>SUM(F30:F31)</f>
        <v>176770</v>
      </c>
      <c r="G32" s="42">
        <f>F32+E22+F15</f>
        <v>537270</v>
      </c>
    </row>
    <row r="38" spans="4:5" ht="12.75">
      <c r="D38" t="s">
        <v>352</v>
      </c>
      <c r="E38">
        <v>200</v>
      </c>
    </row>
    <row r="39" ht="12.75">
      <c r="G39" s="42" t="e">
        <f>#REF!+#REF!+#REF!+E27+#REF!+F39</f>
        <v>#REF!</v>
      </c>
    </row>
  </sheetData>
  <sheetProtection/>
  <mergeCells count="8">
    <mergeCell ref="B26:G26"/>
    <mergeCell ref="D7:E7"/>
    <mergeCell ref="B4:N4"/>
    <mergeCell ref="B5:N5"/>
    <mergeCell ref="B9:G9"/>
    <mergeCell ref="B10:G10"/>
    <mergeCell ref="B17:G17"/>
    <mergeCell ref="B25:G25"/>
  </mergeCells>
  <printOptions/>
  <pageMargins left="0.75" right="0.75" top="0.54" bottom="0.61" header="0.5" footer="0.5"/>
  <pageSetup horizontalDpi="600" verticalDpi="600" orientation="portrait" paperSize="9" scale="78"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B2:O58"/>
  <sheetViews>
    <sheetView view="pageBreakPreview" zoomScaleSheetLayoutView="100" zoomScalePageLayoutView="0" workbookViewId="0" topLeftCell="A25">
      <selection activeCell="E42" sqref="E42:F42"/>
    </sheetView>
  </sheetViews>
  <sheetFormatPr defaultColWidth="9.00390625" defaultRowHeight="12.75"/>
  <cols>
    <col min="1" max="1" width="4.00390625" style="0" customWidth="1"/>
    <col min="2" max="2" width="4.625" style="0" customWidth="1"/>
    <col min="3" max="3" width="22.625" style="0" customWidth="1"/>
    <col min="4" max="4" width="13.00390625" style="0" customWidth="1"/>
    <col min="5" max="5" width="12.125" style="0" customWidth="1"/>
    <col min="6" max="6" width="9.625" style="0" customWidth="1"/>
    <col min="7" max="7" width="9.00390625" style="0" customWidth="1"/>
    <col min="8" max="8" width="10.625" style="0" customWidth="1"/>
    <col min="9" max="9" width="9.375" style="0" customWidth="1"/>
    <col min="10" max="11" width="0" style="0" hidden="1" customWidth="1"/>
    <col min="12" max="12" width="14.25390625" style="0" customWidth="1"/>
  </cols>
  <sheetData>
    <row r="2" spans="2:15" ht="15.75">
      <c r="B2" s="35"/>
      <c r="C2" s="47"/>
      <c r="D2" s="47"/>
      <c r="E2" s="47"/>
      <c r="F2" s="47"/>
      <c r="G2" s="47"/>
      <c r="H2" s="47"/>
      <c r="I2" s="457" t="s">
        <v>423</v>
      </c>
      <c r="J2" s="457"/>
      <c r="K2" s="457"/>
      <c r="L2" s="457"/>
      <c r="M2" s="47"/>
      <c r="N2" s="47"/>
      <c r="O2" s="47"/>
    </row>
    <row r="3" spans="2:15" ht="15.75">
      <c r="B3" s="458" t="s">
        <v>422</v>
      </c>
      <c r="C3" s="458"/>
      <c r="D3" s="458"/>
      <c r="E3" s="458"/>
      <c r="F3" s="458"/>
      <c r="G3" s="458"/>
      <c r="H3" s="458"/>
      <c r="I3" s="458"/>
      <c r="J3" s="458"/>
      <c r="K3" s="458"/>
      <c r="L3" s="458"/>
      <c r="M3" s="458"/>
      <c r="N3" s="458"/>
      <c r="O3" s="458"/>
    </row>
    <row r="4" spans="2:15" ht="29.25" customHeight="1">
      <c r="B4" s="507" t="s">
        <v>424</v>
      </c>
      <c r="C4" s="508"/>
      <c r="D4" s="508"/>
      <c r="E4" s="508"/>
      <c r="F4" s="508"/>
      <c r="G4" s="508"/>
      <c r="H4" s="508"/>
      <c r="I4" s="508"/>
      <c r="J4" s="77"/>
      <c r="K4" s="77"/>
      <c r="L4" s="77"/>
      <c r="M4" s="77"/>
      <c r="N4" s="77"/>
      <c r="O4" s="77"/>
    </row>
    <row r="5" spans="2:15" ht="11.25" customHeight="1">
      <c r="B5" s="35"/>
      <c r="C5" s="35"/>
      <c r="D5" s="35"/>
      <c r="E5" s="35"/>
      <c r="F5" s="35"/>
      <c r="G5" s="35"/>
      <c r="H5" s="35"/>
      <c r="I5" s="35"/>
      <c r="J5" s="35"/>
      <c r="K5" s="35"/>
      <c r="L5" s="35"/>
      <c r="M5" s="35"/>
      <c r="N5" s="35"/>
      <c r="O5" s="35"/>
    </row>
    <row r="6" spans="2:6" ht="17.25" customHeight="1">
      <c r="B6" s="48"/>
      <c r="C6" s="515" t="s">
        <v>437</v>
      </c>
      <c r="D6" s="516"/>
      <c r="E6" s="517">
        <f>E13+E20+G27+F35+E42+E49+F57</f>
        <v>16000</v>
      </c>
      <c r="F6" s="518"/>
    </row>
    <row r="7" spans="2:6" ht="17.25" customHeight="1">
      <c r="B7" s="48"/>
      <c r="C7" s="82"/>
      <c r="D7" s="83"/>
      <c r="E7" s="65"/>
      <c r="F7" s="65"/>
    </row>
    <row r="8" spans="2:9" ht="15.75">
      <c r="B8" s="490" t="s">
        <v>438</v>
      </c>
      <c r="C8" s="490"/>
      <c r="D8" s="490"/>
      <c r="E8" s="490"/>
      <c r="F8" s="490"/>
      <c r="G8" s="490"/>
      <c r="H8" s="490"/>
      <c r="I8" s="33"/>
    </row>
    <row r="9" ht="9.75" customHeight="1" thickBot="1">
      <c r="B9" s="34"/>
    </row>
    <row r="10" spans="2:13" ht="30.75" thickBot="1">
      <c r="B10" s="62" t="s">
        <v>334</v>
      </c>
      <c r="C10" s="63" t="s">
        <v>348</v>
      </c>
      <c r="D10" s="74" t="s">
        <v>350</v>
      </c>
      <c r="E10" s="509" t="s">
        <v>434</v>
      </c>
      <c r="F10" s="510"/>
      <c r="M10">
        <v>211</v>
      </c>
    </row>
    <row r="11" spans="2:6" ht="15.75" thickBot="1">
      <c r="B11" s="70">
        <v>1</v>
      </c>
      <c r="C11" s="71">
        <v>2</v>
      </c>
      <c r="D11" s="75">
        <v>3</v>
      </c>
      <c r="E11" s="511">
        <v>4</v>
      </c>
      <c r="F11" s="512"/>
    </row>
    <row r="12" spans="2:6" ht="15.75" thickBot="1">
      <c r="B12" s="70">
        <v>1</v>
      </c>
      <c r="C12" s="73" t="s">
        <v>432</v>
      </c>
      <c r="D12" s="75"/>
      <c r="E12" s="513">
        <v>0</v>
      </c>
      <c r="F12" s="514"/>
    </row>
    <row r="13" spans="2:6" ht="15.75" thickBot="1">
      <c r="B13" s="70"/>
      <c r="C13" s="72" t="s">
        <v>346</v>
      </c>
      <c r="D13" s="75" t="s">
        <v>347</v>
      </c>
      <c r="E13" s="519">
        <f>SUM(E12:E12)</f>
        <v>0</v>
      </c>
      <c r="F13" s="512"/>
    </row>
    <row r="14" spans="2:6" ht="11.25" customHeight="1">
      <c r="B14" s="78"/>
      <c r="C14" s="79"/>
      <c r="D14" s="78"/>
      <c r="E14" s="80"/>
      <c r="F14" s="81"/>
    </row>
    <row r="15" spans="2:9" ht="15.75">
      <c r="B15" s="490" t="s">
        <v>439</v>
      </c>
      <c r="C15" s="490"/>
      <c r="D15" s="490"/>
      <c r="E15" s="490"/>
      <c r="F15" s="490"/>
      <c r="G15" s="490"/>
      <c r="H15" s="490"/>
      <c r="I15" s="33"/>
    </row>
    <row r="16" ht="9.75" customHeight="1" thickBot="1">
      <c r="B16" s="34"/>
    </row>
    <row r="17" spans="2:13" ht="30.75" thickBot="1">
      <c r="B17" s="62" t="s">
        <v>334</v>
      </c>
      <c r="C17" s="63" t="s">
        <v>348</v>
      </c>
      <c r="D17" s="74" t="s">
        <v>350</v>
      </c>
      <c r="E17" s="509" t="s">
        <v>435</v>
      </c>
      <c r="F17" s="510"/>
      <c r="M17">
        <v>213</v>
      </c>
    </row>
    <row r="18" spans="2:6" ht="15.75" thickBot="1">
      <c r="B18" s="70">
        <v>1</v>
      </c>
      <c r="C18" s="71">
        <v>2</v>
      </c>
      <c r="D18" s="75">
        <v>3</v>
      </c>
      <c r="E18" s="511">
        <v>4</v>
      </c>
      <c r="F18" s="512"/>
    </row>
    <row r="19" spans="2:6" ht="33.75" customHeight="1" thickBot="1">
      <c r="B19" s="70">
        <v>1</v>
      </c>
      <c r="C19" s="73" t="s">
        <v>433</v>
      </c>
      <c r="D19" s="75"/>
      <c r="E19" s="513">
        <v>0</v>
      </c>
      <c r="F19" s="514"/>
    </row>
    <row r="20" spans="2:6" ht="15.75" thickBot="1">
      <c r="B20" s="70"/>
      <c r="C20" s="72" t="s">
        <v>346</v>
      </c>
      <c r="D20" s="75" t="s">
        <v>347</v>
      </c>
      <c r="E20" s="519">
        <f>E19</f>
        <v>0</v>
      </c>
      <c r="F20" s="512"/>
    </row>
    <row r="21" spans="2:15" ht="10.5" customHeight="1">
      <c r="B21" s="35"/>
      <c r="C21" s="47"/>
      <c r="D21" s="47"/>
      <c r="E21" s="47"/>
      <c r="F21" s="47"/>
      <c r="G21" s="47"/>
      <c r="H21" s="47"/>
      <c r="I21" s="47"/>
      <c r="J21" s="47"/>
      <c r="K21" s="47"/>
      <c r="L21" s="47"/>
      <c r="M21" s="47"/>
      <c r="N21" s="47"/>
      <c r="O21" s="47"/>
    </row>
    <row r="22" spans="2:15" ht="15.75">
      <c r="B22" s="490" t="s">
        <v>440</v>
      </c>
      <c r="C22" s="490"/>
      <c r="D22" s="490"/>
      <c r="E22" s="490"/>
      <c r="F22" s="490"/>
      <c r="G22" s="490"/>
      <c r="H22" s="490"/>
      <c r="I22" s="33"/>
      <c r="J22" s="44"/>
      <c r="K22" s="44"/>
      <c r="L22" s="44"/>
      <c r="M22" s="44"/>
      <c r="N22" s="44"/>
      <c r="O22" s="44"/>
    </row>
    <row r="23" ht="11.25" customHeight="1" thickBot="1">
      <c r="B23" s="34"/>
    </row>
    <row r="24" spans="2:9" ht="60.75" thickBot="1">
      <c r="B24" s="62" t="s">
        <v>334</v>
      </c>
      <c r="C24" s="84" t="s">
        <v>348</v>
      </c>
      <c r="D24" s="63" t="s">
        <v>369</v>
      </c>
      <c r="E24" s="63" t="s">
        <v>370</v>
      </c>
      <c r="F24" s="63" t="s">
        <v>371</v>
      </c>
      <c r="G24" s="466" t="s">
        <v>349</v>
      </c>
      <c r="H24" s="467"/>
      <c r="I24" s="48"/>
    </row>
    <row r="25" spans="2:9" ht="16.5" thickBot="1">
      <c r="B25" s="70">
        <v>1</v>
      </c>
      <c r="C25" s="71">
        <v>2</v>
      </c>
      <c r="D25" s="71">
        <v>3</v>
      </c>
      <c r="E25" s="71">
        <v>4</v>
      </c>
      <c r="F25" s="71">
        <v>5</v>
      </c>
      <c r="G25" s="459">
        <v>6</v>
      </c>
      <c r="H25" s="456"/>
      <c r="I25" s="49"/>
    </row>
    <row r="26" spans="2:9" ht="16.5" thickBot="1">
      <c r="B26" s="70">
        <v>2</v>
      </c>
      <c r="C26" s="73" t="s">
        <v>372</v>
      </c>
      <c r="D26" s="71"/>
      <c r="E26" s="71"/>
      <c r="F26" s="67"/>
      <c r="G26" s="455">
        <v>0</v>
      </c>
      <c r="H26" s="456"/>
      <c r="I26" s="50"/>
    </row>
    <row r="27" spans="2:9" ht="16.5" thickBot="1">
      <c r="B27" s="70"/>
      <c r="C27" s="72" t="s">
        <v>346</v>
      </c>
      <c r="D27" s="71" t="s">
        <v>347</v>
      </c>
      <c r="E27" s="71" t="s">
        <v>347</v>
      </c>
      <c r="F27" s="71" t="s">
        <v>347</v>
      </c>
      <c r="G27" s="455">
        <f>G26</f>
        <v>0</v>
      </c>
      <c r="H27" s="456"/>
      <c r="I27" s="50"/>
    </row>
    <row r="30" spans="2:9" ht="15.75">
      <c r="B30" s="490" t="s">
        <v>441</v>
      </c>
      <c r="C30" s="490"/>
      <c r="D30" s="490"/>
      <c r="E30" s="490"/>
      <c r="F30" s="490"/>
      <c r="G30" s="490"/>
      <c r="H30" s="490"/>
      <c r="I30" s="33"/>
    </row>
    <row r="31" ht="9.75" customHeight="1" thickBot="1">
      <c r="B31" s="34"/>
    </row>
    <row r="32" spans="2:13" ht="45.75" thickBot="1">
      <c r="B32" s="62" t="s">
        <v>334</v>
      </c>
      <c r="C32" s="63" t="s">
        <v>348</v>
      </c>
      <c r="D32" s="63" t="s">
        <v>374</v>
      </c>
      <c r="E32" s="63" t="s">
        <v>375</v>
      </c>
      <c r="F32" s="466" t="s">
        <v>376</v>
      </c>
      <c r="G32" s="467"/>
      <c r="M32">
        <v>225</v>
      </c>
    </row>
    <row r="33" spans="2:7" ht="15.75" thickBot="1">
      <c r="B33" s="70">
        <v>1</v>
      </c>
      <c r="C33" s="71">
        <v>2</v>
      </c>
      <c r="D33" s="71">
        <v>3</v>
      </c>
      <c r="E33" s="71">
        <v>4</v>
      </c>
      <c r="F33" s="459">
        <v>5</v>
      </c>
      <c r="G33" s="456"/>
    </row>
    <row r="34" spans="2:7" ht="18" customHeight="1" thickBot="1">
      <c r="B34" s="70">
        <v>1</v>
      </c>
      <c r="C34" s="73" t="s">
        <v>428</v>
      </c>
      <c r="D34" s="67"/>
      <c r="E34" s="71"/>
      <c r="F34" s="455">
        <v>0</v>
      </c>
      <c r="G34" s="456"/>
    </row>
    <row r="35" spans="2:7" ht="15.75" thickBot="1">
      <c r="B35" s="70"/>
      <c r="C35" s="72" t="s">
        <v>346</v>
      </c>
      <c r="D35" s="71" t="s">
        <v>347</v>
      </c>
      <c r="E35" s="71" t="s">
        <v>347</v>
      </c>
      <c r="F35" s="455">
        <f>SUM(F34:G34)</f>
        <v>0</v>
      </c>
      <c r="G35" s="456"/>
    </row>
    <row r="36" ht="12" customHeight="1">
      <c r="B36" s="34"/>
    </row>
    <row r="37" spans="2:9" ht="15.75">
      <c r="B37" s="490" t="s">
        <v>442</v>
      </c>
      <c r="C37" s="490"/>
      <c r="D37" s="490"/>
      <c r="E37" s="490"/>
      <c r="F37" s="490"/>
      <c r="G37" s="490"/>
      <c r="H37" s="490"/>
      <c r="I37" s="33"/>
    </row>
    <row r="38" ht="9.75" customHeight="1" thickBot="1">
      <c r="B38" s="34"/>
    </row>
    <row r="39" spans="2:13" ht="30.75" thickBot="1">
      <c r="B39" s="62" t="s">
        <v>334</v>
      </c>
      <c r="C39" s="63" t="s">
        <v>348</v>
      </c>
      <c r="D39" s="74" t="s">
        <v>350</v>
      </c>
      <c r="E39" s="509" t="s">
        <v>351</v>
      </c>
      <c r="F39" s="510"/>
      <c r="M39">
        <v>226</v>
      </c>
    </row>
    <row r="40" spans="2:6" ht="15.75" thickBot="1">
      <c r="B40" s="70">
        <v>1</v>
      </c>
      <c r="C40" s="71">
        <v>2</v>
      </c>
      <c r="D40" s="75">
        <v>3</v>
      </c>
      <c r="E40" s="511">
        <v>4</v>
      </c>
      <c r="F40" s="512"/>
    </row>
    <row r="41" spans="2:6" ht="15.75" thickBot="1">
      <c r="B41" s="70">
        <v>1</v>
      </c>
      <c r="C41" s="73" t="s">
        <v>429</v>
      </c>
      <c r="D41" s="75">
        <v>1</v>
      </c>
      <c r="E41" s="513">
        <f>0+16000</f>
        <v>16000</v>
      </c>
      <c r="F41" s="514"/>
    </row>
    <row r="42" spans="2:6" ht="15.75" thickBot="1">
      <c r="B42" s="70"/>
      <c r="C42" s="72" t="s">
        <v>346</v>
      </c>
      <c r="D42" s="75" t="s">
        <v>347</v>
      </c>
      <c r="E42" s="519">
        <f>SUM(E41:E41)</f>
        <v>16000</v>
      </c>
      <c r="F42" s="512"/>
    </row>
    <row r="43" ht="10.5" customHeight="1">
      <c r="B43" s="34"/>
    </row>
    <row r="44" spans="2:9" ht="15.75">
      <c r="B44" s="490" t="s">
        <v>443</v>
      </c>
      <c r="C44" s="490"/>
      <c r="D44" s="490"/>
      <c r="E44" s="490"/>
      <c r="F44" s="490"/>
      <c r="G44" s="490"/>
      <c r="H44" s="490"/>
      <c r="I44" s="33"/>
    </row>
    <row r="45" ht="9.75" customHeight="1" thickBot="1">
      <c r="B45" s="34"/>
    </row>
    <row r="46" spans="2:13" ht="30.75" thickBot="1">
      <c r="B46" s="62" t="s">
        <v>334</v>
      </c>
      <c r="C46" s="63" t="s">
        <v>348</v>
      </c>
      <c r="D46" s="74" t="s">
        <v>350</v>
      </c>
      <c r="E46" s="509" t="s">
        <v>435</v>
      </c>
      <c r="F46" s="510"/>
      <c r="M46">
        <v>296</v>
      </c>
    </row>
    <row r="47" spans="2:6" ht="15.75" thickBot="1">
      <c r="B47" s="70">
        <v>1</v>
      </c>
      <c r="C47" s="71">
        <v>2</v>
      </c>
      <c r="D47" s="75">
        <v>3</v>
      </c>
      <c r="E47" s="511">
        <v>4</v>
      </c>
      <c r="F47" s="512"/>
    </row>
    <row r="48" spans="2:6" ht="22.5" customHeight="1" thickBot="1">
      <c r="B48" s="70">
        <v>1</v>
      </c>
      <c r="C48" s="73" t="s">
        <v>436</v>
      </c>
      <c r="D48" s="75"/>
      <c r="E48" s="513">
        <v>0</v>
      </c>
      <c r="F48" s="514"/>
    </row>
    <row r="49" spans="2:6" ht="15.75" thickBot="1">
      <c r="B49" s="70"/>
      <c r="C49" s="72" t="s">
        <v>346</v>
      </c>
      <c r="D49" s="75" t="s">
        <v>347</v>
      </c>
      <c r="E49" s="519">
        <f>SUM(E48:E48)</f>
        <v>0</v>
      </c>
      <c r="F49" s="512"/>
    </row>
    <row r="50" spans="2:6" ht="8.25" customHeight="1">
      <c r="B50" s="78"/>
      <c r="C50" s="79"/>
      <c r="D50" s="78"/>
      <c r="E50" s="80"/>
      <c r="F50" s="81"/>
    </row>
    <row r="51" spans="2:9" ht="27.75" customHeight="1">
      <c r="B51" s="520" t="s">
        <v>444</v>
      </c>
      <c r="C51" s="520"/>
      <c r="D51" s="520"/>
      <c r="E51" s="520"/>
      <c r="F51" s="520"/>
      <c r="G51" s="520"/>
      <c r="H51" s="520"/>
      <c r="I51" s="521"/>
    </row>
    <row r="52" ht="9" customHeight="1" thickBot="1">
      <c r="B52" s="34"/>
    </row>
    <row r="53" spans="2:7" ht="45.75" thickBot="1">
      <c r="B53" s="62" t="s">
        <v>334</v>
      </c>
      <c r="C53" s="63" t="s">
        <v>348</v>
      </c>
      <c r="D53" s="63" t="s">
        <v>378</v>
      </c>
      <c r="E53" s="63" t="s">
        <v>379</v>
      </c>
      <c r="F53" s="466" t="s">
        <v>380</v>
      </c>
      <c r="G53" s="467"/>
    </row>
    <row r="54" spans="2:7" ht="15.75" thickBot="1">
      <c r="B54" s="70"/>
      <c r="C54" s="71">
        <v>1</v>
      </c>
      <c r="D54" s="71">
        <v>2</v>
      </c>
      <c r="E54" s="71">
        <v>3</v>
      </c>
      <c r="F54" s="459">
        <v>4</v>
      </c>
      <c r="G54" s="456"/>
    </row>
    <row r="55" spans="2:13" ht="30.75" thickBot="1">
      <c r="B55" s="70">
        <v>1</v>
      </c>
      <c r="C55" s="73" t="s">
        <v>430</v>
      </c>
      <c r="D55" s="71"/>
      <c r="E55" s="67"/>
      <c r="F55" s="455">
        <v>0</v>
      </c>
      <c r="G55" s="456"/>
      <c r="M55">
        <v>310</v>
      </c>
    </row>
    <row r="56" spans="2:13" ht="30.75" thickBot="1">
      <c r="B56" s="70">
        <v>2</v>
      </c>
      <c r="C56" s="73" t="s">
        <v>431</v>
      </c>
      <c r="D56" s="71"/>
      <c r="E56" s="67"/>
      <c r="F56" s="455">
        <v>0</v>
      </c>
      <c r="G56" s="456"/>
      <c r="M56">
        <v>346</v>
      </c>
    </row>
    <row r="57" spans="2:12" ht="15.75" thickBot="1">
      <c r="B57" s="70"/>
      <c r="C57" s="72" t="s">
        <v>346</v>
      </c>
      <c r="D57" s="71"/>
      <c r="E57" s="71" t="s">
        <v>347</v>
      </c>
      <c r="F57" s="455">
        <f>SUM(F55:G56)</f>
        <v>0</v>
      </c>
      <c r="G57" s="456"/>
      <c r="H57" s="42"/>
      <c r="L57" s="42">
        <f>F57+E49+E42+F35+G27</f>
        <v>16000</v>
      </c>
    </row>
    <row r="58" spans="2:7" ht="15.75">
      <c r="B58" s="49"/>
      <c r="C58" s="51"/>
      <c r="D58" s="49"/>
      <c r="E58" s="49"/>
      <c r="F58" s="49"/>
      <c r="G58" s="49"/>
    </row>
  </sheetData>
  <sheetProtection/>
  <mergeCells count="41">
    <mergeCell ref="G25:H25"/>
    <mergeCell ref="E48:F48"/>
    <mergeCell ref="B44:H44"/>
    <mergeCell ref="B51:I51"/>
    <mergeCell ref="E17:F17"/>
    <mergeCell ref="B30:H30"/>
    <mergeCell ref="F35:G35"/>
    <mergeCell ref="E42:F42"/>
    <mergeCell ref="F33:G33"/>
    <mergeCell ref="E19:F19"/>
    <mergeCell ref="E20:F20"/>
    <mergeCell ref="B22:H22"/>
    <mergeCell ref="E18:F18"/>
    <mergeCell ref="F55:G55"/>
    <mergeCell ref="E46:F46"/>
    <mergeCell ref="F34:G34"/>
    <mergeCell ref="E49:F49"/>
    <mergeCell ref="E47:F47"/>
    <mergeCell ref="E39:F39"/>
    <mergeCell ref="E40:F40"/>
    <mergeCell ref="E41:F41"/>
    <mergeCell ref="F53:G53"/>
    <mergeCell ref="F54:G54"/>
    <mergeCell ref="I2:L2"/>
    <mergeCell ref="B3:O3"/>
    <mergeCell ref="C6:D6"/>
    <mergeCell ref="E6:F6"/>
    <mergeCell ref="E13:F13"/>
    <mergeCell ref="F32:G32"/>
    <mergeCell ref="G24:H24"/>
    <mergeCell ref="B15:H15"/>
    <mergeCell ref="F56:G56"/>
    <mergeCell ref="B37:H37"/>
    <mergeCell ref="G26:H26"/>
    <mergeCell ref="G27:H27"/>
    <mergeCell ref="F57:G57"/>
    <mergeCell ref="B4:I4"/>
    <mergeCell ref="B8:H8"/>
    <mergeCell ref="E10:F10"/>
    <mergeCell ref="E11:F11"/>
    <mergeCell ref="E12:F12"/>
  </mergeCells>
  <printOptions/>
  <pageMargins left="0.75" right="0.75" top="0.54" bottom="0.61" header="0.5" footer="0.5"/>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PRO</cp:lastModifiedBy>
  <cp:lastPrinted>2020-04-10T09:14:32Z</cp:lastPrinted>
  <dcterms:created xsi:type="dcterms:W3CDTF">2004-09-19T06:34:55Z</dcterms:created>
  <dcterms:modified xsi:type="dcterms:W3CDTF">2021-02-02T10:05:36Z</dcterms:modified>
  <cp:category/>
  <cp:version/>
  <cp:contentType/>
  <cp:contentStatus/>
</cp:coreProperties>
</file>